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D26A123A-4F92-47D5-971B-FE46398DB1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52" i="1" l="1"/>
  <c r="W52" i="1"/>
  <c r="T52" i="1"/>
  <c r="Q52" i="1"/>
  <c r="L52" i="1"/>
  <c r="R52" i="1" s="1"/>
  <c r="I52" i="1"/>
  <c r="X52" i="1" s="1"/>
  <c r="F52" i="1"/>
  <c r="AA51" i="1"/>
  <c r="W51" i="1"/>
  <c r="T51" i="1"/>
  <c r="Q51" i="1"/>
  <c r="L51" i="1"/>
  <c r="R51" i="1" s="1"/>
  <c r="I51" i="1"/>
  <c r="X51" i="1" s="1"/>
  <c r="F51" i="1"/>
  <c r="AA50" i="1"/>
  <c r="W50" i="1"/>
  <c r="T50" i="1"/>
  <c r="Q50" i="1"/>
  <c r="L50" i="1"/>
  <c r="R50" i="1" s="1"/>
  <c r="I50" i="1"/>
  <c r="X50" i="1" s="1"/>
  <c r="F50" i="1"/>
  <c r="AA49" i="1"/>
  <c r="W49" i="1"/>
  <c r="T49" i="1"/>
  <c r="Q49" i="1"/>
  <c r="L49" i="1"/>
  <c r="R49" i="1" s="1"/>
  <c r="I49" i="1"/>
  <c r="X49" i="1" s="1"/>
  <c r="F49" i="1"/>
  <c r="AA48" i="1"/>
  <c r="W48" i="1"/>
  <c r="T48" i="1"/>
  <c r="Q48" i="1"/>
  <c r="L48" i="1"/>
  <c r="R48" i="1" s="1"/>
  <c r="I48" i="1"/>
  <c r="X48" i="1" s="1"/>
  <c r="F48" i="1"/>
  <c r="AA47" i="1"/>
  <c r="W47" i="1"/>
  <c r="T47" i="1"/>
  <c r="Q47" i="1"/>
  <c r="L47" i="1"/>
  <c r="R47" i="1" s="1"/>
  <c r="I47" i="1"/>
  <c r="X47" i="1" s="1"/>
  <c r="F47" i="1"/>
  <c r="AA46" i="1"/>
  <c r="W46" i="1"/>
  <c r="T46" i="1"/>
  <c r="Q46" i="1"/>
  <c r="L46" i="1"/>
  <c r="R46" i="1" s="1"/>
  <c r="I46" i="1"/>
  <c r="X46" i="1" s="1"/>
  <c r="F46" i="1"/>
  <c r="AA45" i="1"/>
  <c r="W45" i="1"/>
  <c r="T45" i="1"/>
  <c r="Q45" i="1"/>
  <c r="L45" i="1"/>
  <c r="R45" i="1" s="1"/>
  <c r="I45" i="1"/>
  <c r="X45" i="1" s="1"/>
  <c r="F45" i="1"/>
  <c r="AA44" i="1"/>
  <c r="W44" i="1"/>
  <c r="T44" i="1"/>
  <c r="Q44" i="1"/>
  <c r="L44" i="1"/>
  <c r="R44" i="1" s="1"/>
  <c r="I44" i="1"/>
  <c r="X44" i="1" s="1"/>
  <c r="F44" i="1"/>
  <c r="AA43" i="1"/>
  <c r="W43" i="1"/>
  <c r="T43" i="1"/>
  <c r="Q43" i="1"/>
  <c r="L43" i="1"/>
  <c r="R43" i="1" s="1"/>
  <c r="I43" i="1"/>
  <c r="X43" i="1" s="1"/>
  <c r="F43" i="1"/>
  <c r="AA42" i="1"/>
  <c r="W42" i="1"/>
  <c r="T42" i="1"/>
  <c r="Q42" i="1"/>
  <c r="L42" i="1"/>
  <c r="R42" i="1" s="1"/>
  <c r="I42" i="1"/>
  <c r="X42" i="1" s="1"/>
  <c r="F42" i="1"/>
  <c r="AA41" i="1"/>
  <c r="W41" i="1"/>
  <c r="T41" i="1"/>
  <c r="Q41" i="1"/>
  <c r="L41" i="1"/>
  <c r="R41" i="1" s="1"/>
  <c r="I41" i="1"/>
  <c r="X41" i="1" s="1"/>
  <c r="F41" i="1"/>
  <c r="AA40" i="1"/>
  <c r="W40" i="1"/>
  <c r="T40" i="1"/>
  <c r="Q40" i="1"/>
  <c r="L40" i="1"/>
  <c r="R40" i="1" s="1"/>
  <c r="I40" i="1"/>
  <c r="X40" i="1" s="1"/>
  <c r="F40" i="1"/>
  <c r="AA39" i="1"/>
  <c r="W39" i="1"/>
  <c r="T39" i="1"/>
  <c r="Q39" i="1"/>
  <c r="L39" i="1"/>
  <c r="R39" i="1" s="1"/>
  <c r="I39" i="1"/>
  <c r="X39" i="1" s="1"/>
  <c r="F39" i="1"/>
  <c r="AA38" i="1"/>
  <c r="W38" i="1"/>
  <c r="T38" i="1"/>
  <c r="Q38" i="1"/>
  <c r="L38" i="1"/>
  <c r="R38" i="1" s="1"/>
  <c r="I38" i="1"/>
  <c r="X38" i="1" s="1"/>
  <c r="F38" i="1"/>
  <c r="AA37" i="1"/>
  <c r="W37" i="1"/>
  <c r="T37" i="1"/>
  <c r="Q37" i="1"/>
  <c r="L37" i="1"/>
  <c r="R37" i="1" s="1"/>
  <c r="I37" i="1"/>
  <c r="X37" i="1" s="1"/>
  <c r="F37" i="1"/>
  <c r="AA36" i="1"/>
  <c r="W36" i="1"/>
  <c r="T36" i="1"/>
  <c r="Q36" i="1"/>
  <c r="L36" i="1"/>
  <c r="R36" i="1" s="1"/>
  <c r="I36" i="1"/>
  <c r="X36" i="1" s="1"/>
  <c r="F36" i="1"/>
  <c r="AA35" i="1"/>
  <c r="W35" i="1"/>
  <c r="T35" i="1"/>
  <c r="Q35" i="1"/>
  <c r="L35" i="1"/>
  <c r="R35" i="1" s="1"/>
  <c r="I35" i="1"/>
  <c r="X35" i="1" s="1"/>
  <c r="F35" i="1"/>
  <c r="AA34" i="1"/>
  <c r="W34" i="1"/>
  <c r="T34" i="1"/>
  <c r="Q34" i="1"/>
  <c r="L34" i="1"/>
  <c r="R34" i="1" s="1"/>
  <c r="I34" i="1"/>
  <c r="X34" i="1" s="1"/>
  <c r="F34" i="1"/>
  <c r="AA33" i="1"/>
  <c r="W33" i="1"/>
  <c r="T33" i="1"/>
  <c r="Q33" i="1"/>
  <c r="L33" i="1"/>
  <c r="R33" i="1" s="1"/>
  <c r="I33" i="1"/>
  <c r="X33" i="1" s="1"/>
  <c r="F33" i="1"/>
  <c r="AA32" i="1"/>
  <c r="W32" i="1"/>
  <c r="T32" i="1"/>
  <c r="Q32" i="1"/>
  <c r="L32" i="1"/>
  <c r="R32" i="1" s="1"/>
  <c r="I32" i="1"/>
  <c r="X32" i="1" s="1"/>
  <c r="F32" i="1"/>
  <c r="AA31" i="1"/>
  <c r="W31" i="1"/>
  <c r="T31" i="1"/>
  <c r="Q31" i="1"/>
  <c r="L31" i="1"/>
  <c r="R31" i="1" s="1"/>
  <c r="I31" i="1"/>
  <c r="X31" i="1" s="1"/>
  <c r="F31" i="1"/>
  <c r="AA30" i="1"/>
  <c r="W30" i="1"/>
  <c r="T30" i="1"/>
  <c r="Q30" i="1"/>
  <c r="L30" i="1"/>
  <c r="R30" i="1" s="1"/>
  <c r="I30" i="1"/>
  <c r="X30" i="1" s="1"/>
  <c r="F30" i="1"/>
  <c r="AA29" i="1"/>
  <c r="W29" i="1"/>
  <c r="T29" i="1"/>
  <c r="Q29" i="1"/>
  <c r="L29" i="1"/>
  <c r="R29" i="1" s="1"/>
  <c r="I29" i="1"/>
  <c r="X29" i="1" s="1"/>
  <c r="F29" i="1"/>
  <c r="AA28" i="1"/>
  <c r="W28" i="1"/>
  <c r="T28" i="1"/>
  <c r="Q28" i="1"/>
  <c r="L28" i="1"/>
  <c r="R28" i="1" s="1"/>
  <c r="I28" i="1"/>
  <c r="X28" i="1" s="1"/>
  <c r="F28" i="1"/>
  <c r="AA27" i="1"/>
  <c r="W27" i="1"/>
  <c r="T27" i="1"/>
  <c r="Q27" i="1"/>
  <c r="L27" i="1"/>
  <c r="R27" i="1" s="1"/>
  <c r="I27" i="1"/>
  <c r="X27" i="1" s="1"/>
  <c r="F27" i="1"/>
  <c r="AA26" i="1"/>
  <c r="W26" i="1"/>
  <c r="T26" i="1"/>
  <c r="Q26" i="1"/>
  <c r="L26" i="1"/>
  <c r="R26" i="1" s="1"/>
  <c r="I26" i="1"/>
  <c r="X26" i="1" s="1"/>
  <c r="F26" i="1"/>
  <c r="AA25" i="1"/>
  <c r="W25" i="1"/>
  <c r="T25" i="1"/>
  <c r="Q25" i="1"/>
  <c r="L25" i="1"/>
  <c r="R25" i="1" s="1"/>
  <c r="I25" i="1"/>
  <c r="X25" i="1" s="1"/>
  <c r="F25" i="1"/>
  <c r="AA24" i="1"/>
  <c r="W24" i="1"/>
  <c r="T24" i="1"/>
  <c r="Q24" i="1"/>
  <c r="L24" i="1"/>
  <c r="R24" i="1" s="1"/>
  <c r="I24" i="1"/>
  <c r="X24" i="1" s="1"/>
  <c r="F24" i="1"/>
  <c r="AA23" i="1"/>
  <c r="W23" i="1"/>
  <c r="T23" i="1"/>
  <c r="Q23" i="1"/>
  <c r="L23" i="1"/>
  <c r="R23" i="1" s="1"/>
  <c r="I23" i="1"/>
  <c r="X23" i="1" s="1"/>
  <c r="F23" i="1"/>
  <c r="AA22" i="1"/>
  <c r="W22" i="1"/>
  <c r="T22" i="1"/>
  <c r="Q22" i="1"/>
  <c r="L22" i="1"/>
  <c r="R22" i="1" s="1"/>
  <c r="I22" i="1"/>
  <c r="X22" i="1" s="1"/>
  <c r="F22" i="1"/>
  <c r="AA21" i="1"/>
  <c r="W21" i="1"/>
  <c r="T21" i="1"/>
  <c r="Q21" i="1"/>
  <c r="L21" i="1"/>
  <c r="R21" i="1" s="1"/>
  <c r="I21" i="1"/>
  <c r="X21" i="1" s="1"/>
  <c r="F21" i="1"/>
  <c r="AA20" i="1"/>
  <c r="W20" i="1"/>
  <c r="T20" i="1"/>
  <c r="Q20" i="1"/>
  <c r="L20" i="1"/>
  <c r="R20" i="1" s="1"/>
  <c r="I20" i="1"/>
  <c r="X20" i="1" s="1"/>
  <c r="F20" i="1"/>
  <c r="AA19" i="1"/>
  <c r="W19" i="1"/>
  <c r="T19" i="1"/>
  <c r="Q19" i="1"/>
  <c r="L19" i="1"/>
  <c r="R19" i="1" s="1"/>
  <c r="I19" i="1"/>
  <c r="X19" i="1" s="1"/>
  <c r="F19" i="1"/>
  <c r="AA18" i="1"/>
  <c r="W18" i="1"/>
  <c r="T18" i="1"/>
  <c r="Q18" i="1"/>
  <c r="L18" i="1"/>
  <c r="R18" i="1" s="1"/>
  <c r="I18" i="1"/>
  <c r="X18" i="1" s="1"/>
  <c r="F18" i="1"/>
  <c r="AA17" i="1"/>
  <c r="W17" i="1"/>
  <c r="T17" i="1"/>
  <c r="Q17" i="1"/>
  <c r="L17" i="1"/>
  <c r="R17" i="1" s="1"/>
  <c r="I17" i="1"/>
  <c r="X17" i="1" s="1"/>
  <c r="F17" i="1"/>
  <c r="AA16" i="1"/>
  <c r="W16" i="1"/>
  <c r="T16" i="1"/>
  <c r="Q16" i="1"/>
  <c r="L16" i="1"/>
  <c r="R16" i="1" s="1"/>
  <c r="I16" i="1"/>
  <c r="X16" i="1" s="1"/>
  <c r="F16" i="1"/>
  <c r="AA15" i="1"/>
  <c r="W15" i="1"/>
  <c r="T15" i="1"/>
  <c r="Q15" i="1"/>
  <c r="L15" i="1"/>
  <c r="R15" i="1" s="1"/>
  <c r="I15" i="1"/>
  <c r="X15" i="1" s="1"/>
  <c r="F15" i="1"/>
  <c r="AA14" i="1"/>
  <c r="W14" i="1"/>
  <c r="T14" i="1"/>
  <c r="Q14" i="1"/>
  <c r="L14" i="1"/>
  <c r="R14" i="1" s="1"/>
  <c r="I14" i="1"/>
  <c r="X14" i="1" s="1"/>
  <c r="F14" i="1"/>
  <c r="AA13" i="1"/>
  <c r="W13" i="1"/>
  <c r="T13" i="1"/>
  <c r="Q13" i="1"/>
  <c r="L13" i="1"/>
  <c r="R13" i="1" s="1"/>
  <c r="I13" i="1"/>
  <c r="X13" i="1" s="1"/>
  <c r="F13" i="1"/>
  <c r="AA12" i="1"/>
  <c r="W12" i="1"/>
  <c r="T12" i="1"/>
  <c r="Q12" i="1"/>
  <c r="L12" i="1"/>
  <c r="R12" i="1" s="1"/>
  <c r="I12" i="1"/>
  <c r="X12" i="1" s="1"/>
  <c r="F12" i="1"/>
  <c r="AA11" i="1"/>
  <c r="W11" i="1"/>
  <c r="T11" i="1"/>
  <c r="Q11" i="1"/>
  <c r="L11" i="1"/>
  <c r="R11" i="1" s="1"/>
  <c r="I11" i="1"/>
  <c r="X11" i="1" s="1"/>
  <c r="F11" i="1"/>
  <c r="AA10" i="1"/>
  <c r="W10" i="1"/>
  <c r="T10" i="1"/>
  <c r="Q10" i="1"/>
  <c r="L10" i="1"/>
  <c r="R10" i="1" s="1"/>
  <c r="I10" i="1"/>
  <c r="X10" i="1" s="1"/>
  <c r="F10" i="1"/>
  <c r="AA9" i="1"/>
  <c r="W9" i="1"/>
  <c r="T9" i="1"/>
  <c r="Q9" i="1"/>
  <c r="L9" i="1"/>
  <c r="R9" i="1" s="1"/>
  <c r="I9" i="1"/>
  <c r="X9" i="1" s="1"/>
  <c r="F9" i="1"/>
  <c r="AA8" i="1"/>
  <c r="W8" i="1"/>
  <c r="T8" i="1"/>
  <c r="Q8" i="1"/>
  <c r="L8" i="1"/>
  <c r="R8" i="1" s="1"/>
  <c r="I8" i="1"/>
  <c r="X8" i="1" s="1"/>
  <c r="F8" i="1"/>
  <c r="AA7" i="1"/>
  <c r="W7" i="1"/>
  <c r="T7" i="1"/>
  <c r="Q7" i="1"/>
  <c r="L7" i="1"/>
  <c r="R7" i="1" s="1"/>
  <c r="I7" i="1"/>
  <c r="X7" i="1" s="1"/>
  <c r="F7" i="1"/>
  <c r="AA6" i="1"/>
  <c r="W6" i="1"/>
  <c r="T6" i="1"/>
  <c r="Q6" i="1"/>
  <c r="L6" i="1"/>
  <c r="R6" i="1" s="1"/>
  <c r="I6" i="1"/>
  <c r="X6" i="1" s="1"/>
  <c r="F6" i="1"/>
</calcChain>
</file>

<file path=xl/sharedStrings.xml><?xml version="1.0" encoding="utf-8"?>
<sst xmlns="http://schemas.openxmlformats.org/spreadsheetml/2006/main" count="128" uniqueCount="82">
  <si>
    <r>
      <rPr>
        <b/>
        <u/>
        <sz val="14"/>
        <rFont val="仿宋_GB2312"/>
        <charset val="134"/>
      </rPr>
      <t>2021</t>
    </r>
    <r>
      <rPr>
        <b/>
        <sz val="14"/>
        <rFont val="仿宋_GB2312"/>
        <charset val="134"/>
      </rPr>
      <t>级研究生综合素质测评结果汇总表</t>
    </r>
  </si>
  <si>
    <t>(2021-2022学年)</t>
  </si>
  <si>
    <t>学院 （公章）：                                                                                    分管领导签字：</t>
  </si>
  <si>
    <t>姓名</t>
  </si>
  <si>
    <t>学号</t>
  </si>
  <si>
    <t>年级</t>
  </si>
  <si>
    <t>专业</t>
  </si>
  <si>
    <t>德育模块</t>
  </si>
  <si>
    <t>智育模块</t>
  </si>
  <si>
    <t>体美劳育模块</t>
  </si>
  <si>
    <t>综合测评成绩</t>
  </si>
  <si>
    <t>测评班排名</t>
  </si>
  <si>
    <t>测评班人数</t>
  </si>
  <si>
    <t>排名百分比</t>
  </si>
  <si>
    <t>德育奖惩分</t>
  </si>
  <si>
    <t>德育基本分+德育奖惩分</t>
  </si>
  <si>
    <t>（德育基本分+德育奖惩分）的最大值</t>
  </si>
  <si>
    <t>折算后德育分</t>
  </si>
  <si>
    <t>本人平均学分绩点</t>
  </si>
  <si>
    <t>平均学分绩点的最大值</t>
  </si>
  <si>
    <t>折算后课程分</t>
  </si>
  <si>
    <t>科研基础分</t>
  </si>
  <si>
    <t>科研基础分的最大值</t>
  </si>
  <si>
    <t>科研能力分</t>
  </si>
  <si>
    <t>科研能力分的最大值</t>
  </si>
  <si>
    <t>折算后科研分</t>
  </si>
  <si>
    <t>折算后智育分</t>
  </si>
  <si>
    <t>能力分</t>
  </si>
  <si>
    <t>基础素质分+能力分</t>
  </si>
  <si>
    <t>（基础素质分+能力分）的最大值</t>
  </si>
  <si>
    <t>折算后体美劳育分</t>
  </si>
  <si>
    <t>林晨</t>
  </si>
  <si>
    <t>马克思主义理论</t>
  </si>
  <si>
    <t>周彤</t>
  </si>
  <si>
    <t>裴雪童</t>
  </si>
  <si>
    <t>汪芹</t>
  </si>
  <si>
    <t>戎兰兰</t>
  </si>
  <si>
    <t>朱柳</t>
  </si>
  <si>
    <t>黄露</t>
  </si>
  <si>
    <t>童芯</t>
  </si>
  <si>
    <t>卢怡</t>
  </si>
  <si>
    <t>徐贤</t>
  </si>
  <si>
    <t>刘辰</t>
  </si>
  <si>
    <t>姚婷</t>
  </si>
  <si>
    <t>袁泽</t>
  </si>
  <si>
    <t>蔡业慧</t>
  </si>
  <si>
    <t>蒋雪萍</t>
  </si>
  <si>
    <t>程璐瑶</t>
  </si>
  <si>
    <t>吴鸯妮</t>
  </si>
  <si>
    <t>宋光斌</t>
  </si>
  <si>
    <t>吴俊娇</t>
  </si>
  <si>
    <t>李婷</t>
  </si>
  <si>
    <t>胡佳沛</t>
  </si>
  <si>
    <t>刘丹</t>
  </si>
  <si>
    <t>吴琴凤</t>
  </si>
  <si>
    <t>吴肖莉</t>
  </si>
  <si>
    <t>陆艳</t>
  </si>
  <si>
    <t>吴颖怡</t>
  </si>
  <si>
    <t>何栩沁</t>
  </si>
  <si>
    <t>刘媛媛</t>
  </si>
  <si>
    <t>郑巧玲</t>
  </si>
  <si>
    <t>李冰鑫</t>
  </si>
  <si>
    <t>李梦瑶</t>
  </si>
  <si>
    <t>赵利容</t>
  </si>
  <si>
    <t>胡晨燕</t>
  </si>
  <si>
    <t>楼欣莉</t>
  </si>
  <si>
    <t>申绍彤</t>
  </si>
  <si>
    <t>倪锴轶</t>
  </si>
  <si>
    <t>杨梦捷</t>
  </si>
  <si>
    <t>张文桢</t>
  </si>
  <si>
    <t>胡刘昱洋</t>
  </si>
  <si>
    <t>英玉潇</t>
  </si>
  <si>
    <t>陈伟</t>
  </si>
  <si>
    <t>卫冉</t>
  </si>
  <si>
    <t>张梦</t>
  </si>
  <si>
    <t>沈晓梅</t>
  </si>
  <si>
    <t>王凌萱</t>
  </si>
  <si>
    <t>张宇晴</t>
  </si>
  <si>
    <t>沈子栋</t>
  </si>
  <si>
    <t>备注：
1.表中各项分数最大值一般指测评班中研究生对应项目的最大值。
2.本人平均学分绩点由研究生信息管理系统自动计算得出。
3.折算后德育分、课程分、科研分、智育分、体美劳育分指按《浙江师范大学研究生综合素质测评办法（修订）》中相应公式进行折算。</t>
  </si>
  <si>
    <t>德育基本分70分</t>
    <phoneticPr fontId="8" type="noConversion"/>
  </si>
  <si>
    <t>基础素质分30分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</si>
</sst>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;[Red]0"/>
    <numFmt numFmtId="177" formatCode="0.00;[Red]0.00"/>
  </numFmts>
  <fonts count="9">
    <font>
      <sz val="11"/>
      <color theme="1"/>
      <name val="宋体"/>
      <charset val="134"/>
      <scheme val="minor"/>
    </font>
    <font>
      <b/>
      <u/>
      <sz val="14"/>
      <name val="仿宋_GB2312"/>
      <charset val="134"/>
    </font>
    <font>
      <b/>
      <sz val="14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0"/>
      <color indexed="10"/>
      <name val="仿宋_GB231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/>
  </cellStyleXfs>
  <cellXfs count="45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0" fontId="0" fillId="0" borderId="0" xfId="0" applyNumberFormat="1">
      <alignment vertical="center"/>
    </xf>
    <xf numFmtId="177" fontId="3" fillId="0" borderId="6" xfId="2" applyNumberFormat="1" applyFont="1" applyBorder="1" applyAlignment="1">
      <alignment horizontal="center" vertical="center" wrapText="1"/>
    </xf>
    <xf numFmtId="177" fontId="3" fillId="0" borderId="6" xfId="2" applyNumberFormat="1" applyFont="1" applyFill="1" applyBorder="1" applyAlignment="1">
      <alignment horizontal="center" vertical="center" wrapText="1"/>
    </xf>
    <xf numFmtId="176" fontId="3" fillId="0" borderId="6" xfId="2" applyNumberFormat="1" applyFont="1" applyFill="1" applyBorder="1" applyAlignment="1">
      <alignment horizontal="center" vertical="center" wrapText="1"/>
    </xf>
    <xf numFmtId="177" fontId="3" fillId="2" borderId="6" xfId="2" applyNumberFormat="1" applyFont="1" applyFill="1" applyBorder="1" applyAlignment="1">
      <alignment horizontal="center" vertical="center" wrapText="1"/>
    </xf>
    <xf numFmtId="10" fontId="3" fillId="0" borderId="6" xfId="2" applyNumberFormat="1" applyFont="1" applyFill="1" applyBorder="1" applyAlignment="1">
      <alignment horizontal="center" vertical="center" wrapText="1"/>
    </xf>
    <xf numFmtId="49" fontId="5" fillId="0" borderId="3" xfId="2" applyNumberFormat="1" applyFont="1" applyBorder="1" applyAlignment="1">
      <alignment horizontal="left" vertical="center" wrapText="1"/>
    </xf>
    <xf numFmtId="176" fontId="5" fillId="0" borderId="4" xfId="2" applyNumberFormat="1" applyFont="1" applyBorder="1" applyAlignment="1">
      <alignment horizontal="center" vertical="center" wrapText="1"/>
    </xf>
    <xf numFmtId="176" fontId="5" fillId="0" borderId="4" xfId="2" applyNumberFormat="1" applyFont="1" applyBorder="1" applyAlignment="1">
      <alignment horizontal="left" vertical="center" wrapText="1"/>
    </xf>
    <xf numFmtId="49" fontId="5" fillId="0" borderId="4" xfId="2" applyNumberFormat="1" applyFont="1" applyBorder="1" applyAlignment="1">
      <alignment horizontal="left" vertical="center" wrapText="1"/>
    </xf>
    <xf numFmtId="177" fontId="5" fillId="0" borderId="4" xfId="2" applyNumberFormat="1" applyFont="1" applyBorder="1" applyAlignment="1">
      <alignment horizontal="left" vertical="center" wrapText="1"/>
    </xf>
    <xf numFmtId="10" fontId="5" fillId="0" borderId="7" xfId="2" applyNumberFormat="1" applyFont="1" applyBorder="1" applyAlignment="1">
      <alignment horizontal="left" vertical="center" wrapText="1"/>
    </xf>
    <xf numFmtId="49" fontId="3" fillId="0" borderId="2" xfId="2" applyNumberFormat="1" applyFont="1" applyBorder="1" applyAlignment="1">
      <alignment horizontal="center" vertical="center" wrapText="1"/>
    </xf>
    <xf numFmtId="49" fontId="3" fillId="0" borderId="5" xfId="2" applyNumberFormat="1" applyFont="1" applyBorder="1" applyAlignment="1">
      <alignment horizontal="center" vertical="center" wrapText="1"/>
    </xf>
    <xf numFmtId="176" fontId="3" fillId="0" borderId="2" xfId="2" applyNumberFormat="1" applyFont="1" applyBorder="1" applyAlignment="1">
      <alignment horizontal="center" vertical="center" wrapText="1"/>
    </xf>
    <xf numFmtId="176" fontId="3" fillId="0" borderId="5" xfId="2" applyNumberFormat="1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3" fillId="0" borderId="5" xfId="2" applyFont="1" applyBorder="1" applyAlignment="1">
      <alignment horizontal="center" vertical="center" wrapText="1"/>
    </xf>
    <xf numFmtId="177" fontId="3" fillId="0" borderId="2" xfId="2" applyNumberFormat="1" applyFont="1" applyBorder="1" applyAlignment="1">
      <alignment horizontal="center" vertical="center" wrapText="1"/>
    </xf>
    <xf numFmtId="177" fontId="3" fillId="0" borderId="5" xfId="2" applyNumberFormat="1" applyFont="1" applyBorder="1" applyAlignment="1">
      <alignment horizontal="center" vertical="center" wrapText="1"/>
    </xf>
    <xf numFmtId="10" fontId="3" fillId="0" borderId="2" xfId="2" applyNumberFormat="1" applyFont="1" applyBorder="1" applyAlignment="1">
      <alignment horizontal="center" vertical="center" wrapText="1"/>
    </xf>
    <xf numFmtId="10" fontId="3" fillId="0" borderId="5" xfId="2" applyNumberFormat="1" applyFont="1" applyBorder="1" applyAlignment="1">
      <alignment horizontal="center" vertical="center" wrapText="1"/>
    </xf>
    <xf numFmtId="49" fontId="1" fillId="0" borderId="0" xfId="2" applyNumberFormat="1" applyFont="1" applyAlignment="1">
      <alignment horizontal="center" vertical="center" wrapText="1"/>
    </xf>
    <xf numFmtId="176" fontId="2" fillId="0" borderId="0" xfId="2" applyNumberFormat="1" applyFont="1" applyAlignment="1">
      <alignment horizontal="center" vertical="center" wrapText="1"/>
    </xf>
    <xf numFmtId="49" fontId="2" fillId="0" borderId="0" xfId="2" applyNumberFormat="1" applyFont="1" applyAlignment="1">
      <alignment horizontal="center" vertical="center" wrapText="1"/>
    </xf>
    <xf numFmtId="177" fontId="2" fillId="0" borderId="0" xfId="2" applyNumberFormat="1" applyFont="1" applyAlignment="1">
      <alignment horizontal="center" vertical="center" wrapText="1"/>
    </xf>
    <xf numFmtId="10" fontId="2" fillId="0" borderId="0" xfId="2" applyNumberFormat="1" applyFont="1" applyAlignment="1">
      <alignment horizontal="center" vertical="center" wrapText="1"/>
    </xf>
    <xf numFmtId="0" fontId="3" fillId="0" borderId="0" xfId="2" applyFont="1" applyBorder="1" applyAlignment="1">
      <alignment horizontal="center" vertical="center" wrapText="1"/>
    </xf>
    <xf numFmtId="176" fontId="3" fillId="0" borderId="0" xfId="2" applyNumberFormat="1" applyFont="1" applyBorder="1" applyAlignment="1">
      <alignment horizontal="center" vertical="center" wrapText="1"/>
    </xf>
    <xf numFmtId="177" fontId="3" fillId="0" borderId="0" xfId="2" applyNumberFormat="1" applyFont="1" applyBorder="1" applyAlignment="1">
      <alignment horizontal="center" vertical="center" wrapText="1"/>
    </xf>
    <xf numFmtId="10" fontId="3" fillId="0" borderId="0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left" vertical="center" wrapText="1"/>
    </xf>
    <xf numFmtId="176" fontId="4" fillId="0" borderId="1" xfId="2" applyNumberFormat="1" applyFont="1" applyBorder="1" applyAlignment="1">
      <alignment horizontal="center" vertical="center" wrapText="1"/>
    </xf>
    <xf numFmtId="176" fontId="4" fillId="0" borderId="1" xfId="2" applyNumberFormat="1" applyFont="1" applyBorder="1" applyAlignment="1">
      <alignment horizontal="left" vertical="center" wrapText="1"/>
    </xf>
    <xf numFmtId="177" fontId="4" fillId="0" borderId="1" xfId="2" applyNumberFormat="1" applyFont="1" applyBorder="1" applyAlignment="1">
      <alignment horizontal="left" vertical="center" wrapText="1"/>
    </xf>
    <xf numFmtId="10" fontId="4" fillId="0" borderId="1" xfId="2" applyNumberFormat="1" applyFont="1" applyBorder="1" applyAlignment="1">
      <alignment horizontal="left" vertical="center" wrapText="1"/>
    </xf>
    <xf numFmtId="177" fontId="3" fillId="0" borderId="3" xfId="2" applyNumberFormat="1" applyFont="1" applyBorder="1" applyAlignment="1">
      <alignment horizontal="center" vertical="center" wrapText="1"/>
    </xf>
    <xf numFmtId="177" fontId="3" fillId="0" borderId="4" xfId="2" applyNumberFormat="1" applyFont="1" applyBorder="1" applyAlignment="1">
      <alignment horizontal="center" vertical="center" wrapText="1"/>
    </xf>
    <xf numFmtId="177" fontId="3" fillId="0" borderId="7" xfId="2" applyNumberFormat="1" applyFont="1" applyBorder="1" applyAlignment="1">
      <alignment horizontal="center" vertical="center" wrapText="1"/>
    </xf>
    <xf numFmtId="177" fontId="3" fillId="0" borderId="6" xfId="2" applyNumberFormat="1" applyFont="1" applyBorder="1" applyAlignment="1">
      <alignment horizontal="center" vertical="center" wrapText="1"/>
    </xf>
    <xf numFmtId="177" fontId="3" fillId="0" borderId="8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01000000}"/>
    <cellStyle name="常规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3"/>
  <sheetViews>
    <sheetView tabSelected="1" topLeftCell="A55" workbookViewId="0">
      <selection activeCell="Q8" sqref="Q8"/>
    </sheetView>
  </sheetViews>
  <sheetFormatPr defaultColWidth="9" defaultRowHeight="13.5"/>
  <cols>
    <col min="1" max="1" width="6.75" customWidth="1"/>
    <col min="2" max="2" width="13.75" style="1" customWidth="1"/>
    <col min="3" max="3" width="6.625" style="2" customWidth="1"/>
    <col min="4" max="4" width="13.625" customWidth="1"/>
    <col min="5" max="7" width="7.625" style="3" customWidth="1"/>
    <col min="8" max="8" width="10.625" style="3" customWidth="1"/>
    <col min="9" max="21" width="7.625" style="3" customWidth="1"/>
    <col min="22" max="22" width="10.625" style="3" customWidth="1"/>
    <col min="23" max="24" width="7.625" style="3" customWidth="1"/>
    <col min="25" max="26" width="7.625" style="2" customWidth="1"/>
    <col min="27" max="27" width="7.625" style="4" customWidth="1"/>
  </cols>
  <sheetData>
    <row r="1" spans="1:27" ht="20.100000000000001" customHeight="1">
      <c r="A1" s="26" t="s">
        <v>0</v>
      </c>
      <c r="B1" s="27"/>
      <c r="C1" s="27"/>
      <c r="D1" s="28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7"/>
      <c r="Z1" s="27"/>
      <c r="AA1" s="30"/>
    </row>
    <row r="2" spans="1:27" ht="20.100000000000001" customHeight="1">
      <c r="A2" s="31" t="s">
        <v>1</v>
      </c>
      <c r="B2" s="32"/>
      <c r="C2" s="32"/>
      <c r="D2" s="31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2"/>
      <c r="Z2" s="32"/>
      <c r="AA2" s="34"/>
    </row>
    <row r="3" spans="1:27" ht="20.100000000000001" customHeight="1">
      <c r="A3" s="35" t="s">
        <v>2</v>
      </c>
      <c r="B3" s="36"/>
      <c r="C3" s="37"/>
      <c r="D3" s="35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7"/>
      <c r="Z3" s="37"/>
      <c r="AA3" s="39"/>
    </row>
    <row r="4" spans="1:27" ht="20.100000000000001" customHeight="1">
      <c r="A4" s="16" t="s">
        <v>3</v>
      </c>
      <c r="B4" s="18" t="s">
        <v>4</v>
      </c>
      <c r="C4" s="18" t="s">
        <v>5</v>
      </c>
      <c r="D4" s="20" t="s">
        <v>6</v>
      </c>
      <c r="E4" s="40" t="s">
        <v>7</v>
      </c>
      <c r="F4" s="41"/>
      <c r="G4" s="41"/>
      <c r="H4" s="41"/>
      <c r="I4" s="42"/>
      <c r="J4" s="43" t="s">
        <v>8</v>
      </c>
      <c r="K4" s="43"/>
      <c r="L4" s="43"/>
      <c r="M4" s="43"/>
      <c r="N4" s="43"/>
      <c r="O4" s="43"/>
      <c r="P4" s="43"/>
      <c r="Q4" s="43"/>
      <c r="R4" s="43"/>
      <c r="S4" s="43" t="s">
        <v>9</v>
      </c>
      <c r="T4" s="43"/>
      <c r="U4" s="43"/>
      <c r="V4" s="43"/>
      <c r="W4" s="43"/>
      <c r="X4" s="22" t="s">
        <v>10</v>
      </c>
      <c r="Y4" s="18" t="s">
        <v>11</v>
      </c>
      <c r="Z4" s="18" t="s">
        <v>12</v>
      </c>
      <c r="AA4" s="24" t="s">
        <v>13</v>
      </c>
    </row>
    <row r="5" spans="1:27" ht="39.950000000000003" customHeight="1">
      <c r="A5" s="17"/>
      <c r="B5" s="19"/>
      <c r="C5" s="19"/>
      <c r="D5" s="21"/>
      <c r="E5" s="5" t="s">
        <v>80</v>
      </c>
      <c r="F5" s="5" t="s">
        <v>14</v>
      </c>
      <c r="G5" s="5" t="s">
        <v>15</v>
      </c>
      <c r="H5" s="5" t="s">
        <v>16</v>
      </c>
      <c r="I5" s="8" t="s">
        <v>17</v>
      </c>
      <c r="J5" s="6" t="s">
        <v>18</v>
      </c>
      <c r="K5" s="6" t="s">
        <v>19</v>
      </c>
      <c r="L5" s="6" t="s">
        <v>20</v>
      </c>
      <c r="M5" s="6" t="s">
        <v>21</v>
      </c>
      <c r="N5" s="6" t="s">
        <v>22</v>
      </c>
      <c r="O5" s="6" t="s">
        <v>23</v>
      </c>
      <c r="P5" s="6" t="s">
        <v>24</v>
      </c>
      <c r="Q5" s="6" t="s">
        <v>25</v>
      </c>
      <c r="R5" s="8" t="s">
        <v>26</v>
      </c>
      <c r="S5" s="5" t="s">
        <v>81</v>
      </c>
      <c r="T5" s="5" t="s">
        <v>27</v>
      </c>
      <c r="U5" s="5" t="s">
        <v>28</v>
      </c>
      <c r="V5" s="5" t="s">
        <v>29</v>
      </c>
      <c r="W5" s="8" t="s">
        <v>30</v>
      </c>
      <c r="X5" s="23"/>
      <c r="Y5" s="19"/>
      <c r="Z5" s="19"/>
      <c r="AA5" s="25"/>
    </row>
    <row r="6" spans="1:27" ht="20.100000000000001" customHeight="1">
      <c r="A6" s="6" t="s">
        <v>31</v>
      </c>
      <c r="B6" s="7">
        <v>202120200135</v>
      </c>
      <c r="C6" s="7">
        <v>2021</v>
      </c>
      <c r="D6" s="6" t="s">
        <v>32</v>
      </c>
      <c r="E6" s="6">
        <v>69</v>
      </c>
      <c r="F6" s="6">
        <f t="shared" ref="F6:F52" si="0">G6-E6</f>
        <v>11.257999999999996</v>
      </c>
      <c r="G6" s="6">
        <v>80.257999999999996</v>
      </c>
      <c r="H6" s="6">
        <v>90.975999999999999</v>
      </c>
      <c r="I6" s="6">
        <f t="shared" ref="I6:I52" si="1">(G6/H6)*30</f>
        <v>26.46566127330285</v>
      </c>
      <c r="J6" s="6">
        <v>4.1500000000000004</v>
      </c>
      <c r="K6" s="6">
        <v>4.1500000000000004</v>
      </c>
      <c r="L6" s="6">
        <f t="shared" ref="L6:L52" si="2">(J6/K6)*45</f>
        <v>45</v>
      </c>
      <c r="M6" s="44"/>
      <c r="N6" s="44"/>
      <c r="O6" s="6">
        <v>23.5</v>
      </c>
      <c r="P6" s="6">
        <v>24.3</v>
      </c>
      <c r="Q6" s="6">
        <f t="shared" ref="Q6:Q52" si="3">(O6/P6)*15</f>
        <v>14.506172839506172</v>
      </c>
      <c r="R6" s="6">
        <f t="shared" ref="R6:R52" si="4">L6+Q6</f>
        <v>59.506172839506171</v>
      </c>
      <c r="S6" s="6">
        <v>30</v>
      </c>
      <c r="T6" s="6">
        <f t="shared" ref="T6:T52" si="5">U6-S6</f>
        <v>26.5</v>
      </c>
      <c r="U6" s="6">
        <v>56.5</v>
      </c>
      <c r="V6" s="6">
        <v>58.4</v>
      </c>
      <c r="W6" s="6">
        <f t="shared" ref="W6:W52" si="6">(U6/V6)*10</f>
        <v>9.6746575342465757</v>
      </c>
      <c r="X6" s="6">
        <f t="shared" ref="X6:X52" si="7">I6+R6+W6</f>
        <v>95.646491647055598</v>
      </c>
      <c r="Y6" s="7">
        <v>1</v>
      </c>
      <c r="Z6" s="7">
        <v>47</v>
      </c>
      <c r="AA6" s="9">
        <f>Y6/Z6</f>
        <v>2.1276595744680851E-2</v>
      </c>
    </row>
    <row r="7" spans="1:27" ht="20.100000000000001" customHeight="1">
      <c r="A7" s="6" t="s">
        <v>33</v>
      </c>
      <c r="B7" s="7">
        <v>202020200001</v>
      </c>
      <c r="C7" s="7">
        <v>2021</v>
      </c>
      <c r="D7" s="6" t="s">
        <v>32</v>
      </c>
      <c r="E7" s="6">
        <v>70</v>
      </c>
      <c r="F7" s="6">
        <f t="shared" si="0"/>
        <v>20.975999999999999</v>
      </c>
      <c r="G7" s="6">
        <v>90.975999999999999</v>
      </c>
      <c r="H7" s="6">
        <v>90.975999999999999</v>
      </c>
      <c r="I7" s="6">
        <f t="shared" si="1"/>
        <v>30</v>
      </c>
      <c r="J7" s="6">
        <v>3.9</v>
      </c>
      <c r="K7" s="6">
        <v>4.1500000000000004</v>
      </c>
      <c r="L7" s="6">
        <f t="shared" si="2"/>
        <v>42.289156626506021</v>
      </c>
      <c r="M7" s="44"/>
      <c r="N7" s="44"/>
      <c r="O7" s="6">
        <v>24.3</v>
      </c>
      <c r="P7" s="6">
        <v>24.3</v>
      </c>
      <c r="Q7" s="6">
        <f t="shared" si="3"/>
        <v>15</v>
      </c>
      <c r="R7" s="6">
        <f t="shared" si="4"/>
        <v>57.289156626506021</v>
      </c>
      <c r="S7" s="6">
        <v>30</v>
      </c>
      <c r="T7" s="6">
        <f t="shared" si="5"/>
        <v>16.5</v>
      </c>
      <c r="U7" s="6">
        <v>46.5</v>
      </c>
      <c r="V7" s="6">
        <v>58.4</v>
      </c>
      <c r="W7" s="6">
        <f t="shared" si="6"/>
        <v>7.9623287671232879</v>
      </c>
      <c r="X7" s="6">
        <f t="shared" si="7"/>
        <v>95.251485393629295</v>
      </c>
      <c r="Y7" s="7">
        <v>2</v>
      </c>
      <c r="Z7" s="7">
        <v>47</v>
      </c>
      <c r="AA7" s="9">
        <f t="shared" ref="AA7:AA52" si="8">Y7/Z7</f>
        <v>4.2553191489361701E-2</v>
      </c>
    </row>
    <row r="8" spans="1:27" ht="20.100000000000001" customHeight="1">
      <c r="A8" s="6" t="s">
        <v>34</v>
      </c>
      <c r="B8" s="7">
        <v>202120200108</v>
      </c>
      <c r="C8" s="7">
        <v>2021</v>
      </c>
      <c r="D8" s="6" t="s">
        <v>32</v>
      </c>
      <c r="E8" s="6">
        <v>70</v>
      </c>
      <c r="F8" s="6">
        <f t="shared" si="0"/>
        <v>8.1347999999999985</v>
      </c>
      <c r="G8" s="6">
        <v>78.134799999999998</v>
      </c>
      <c r="H8" s="6">
        <v>90.975999999999999</v>
      </c>
      <c r="I8" s="6">
        <f t="shared" si="1"/>
        <v>25.765520576855433</v>
      </c>
      <c r="J8" s="6">
        <v>3.95</v>
      </c>
      <c r="K8" s="6">
        <v>4.1500000000000004</v>
      </c>
      <c r="L8" s="6">
        <f t="shared" si="2"/>
        <v>42.831325301204821</v>
      </c>
      <c r="M8" s="44"/>
      <c r="N8" s="44"/>
      <c r="O8" s="6">
        <v>13.5</v>
      </c>
      <c r="P8" s="6">
        <v>24.3</v>
      </c>
      <c r="Q8" s="6">
        <f t="shared" si="3"/>
        <v>8.3333333333333339</v>
      </c>
      <c r="R8" s="6">
        <f t="shared" si="4"/>
        <v>51.164658634538156</v>
      </c>
      <c r="S8" s="6">
        <v>30</v>
      </c>
      <c r="T8" s="6">
        <f t="shared" si="5"/>
        <v>9.1000000000000014</v>
      </c>
      <c r="U8" s="6">
        <v>39.1</v>
      </c>
      <c r="V8" s="6">
        <v>58.4</v>
      </c>
      <c r="W8" s="6">
        <f t="shared" si="6"/>
        <v>6.6952054794520555</v>
      </c>
      <c r="X8" s="6">
        <f t="shared" si="7"/>
        <v>83.62538469084565</v>
      </c>
      <c r="Y8" s="7">
        <v>3</v>
      </c>
      <c r="Z8" s="7">
        <v>47</v>
      </c>
      <c r="AA8" s="9">
        <f t="shared" si="8"/>
        <v>6.3829787234042548E-2</v>
      </c>
    </row>
    <row r="9" spans="1:27" ht="20.100000000000001" customHeight="1">
      <c r="A9" s="6" t="s">
        <v>35</v>
      </c>
      <c r="B9" s="7">
        <v>202120200134</v>
      </c>
      <c r="C9" s="7">
        <v>2021</v>
      </c>
      <c r="D9" s="6" t="s">
        <v>32</v>
      </c>
      <c r="E9" s="6">
        <v>70</v>
      </c>
      <c r="F9" s="6">
        <f t="shared" si="0"/>
        <v>9.2759999999999962</v>
      </c>
      <c r="G9" s="6">
        <v>79.275999999999996</v>
      </c>
      <c r="H9" s="6">
        <v>90.975999999999999</v>
      </c>
      <c r="I9" s="6">
        <f t="shared" si="1"/>
        <v>26.141839606049945</v>
      </c>
      <c r="J9" s="6">
        <v>4.05</v>
      </c>
      <c r="K9" s="6">
        <v>4.1500000000000004</v>
      </c>
      <c r="L9" s="6">
        <f t="shared" si="2"/>
        <v>43.915662650602407</v>
      </c>
      <c r="M9" s="44"/>
      <c r="N9" s="44"/>
      <c r="O9" s="6">
        <v>4.5</v>
      </c>
      <c r="P9" s="6">
        <v>24.3</v>
      </c>
      <c r="Q9" s="6">
        <f t="shared" si="3"/>
        <v>2.7777777777777777</v>
      </c>
      <c r="R9" s="6">
        <f t="shared" si="4"/>
        <v>46.693440428380185</v>
      </c>
      <c r="S9" s="6">
        <v>30</v>
      </c>
      <c r="T9" s="6">
        <f t="shared" si="5"/>
        <v>26</v>
      </c>
      <c r="U9" s="6">
        <v>56</v>
      </c>
      <c r="V9" s="6">
        <v>58.4</v>
      </c>
      <c r="W9" s="6">
        <f t="shared" si="6"/>
        <v>9.589041095890412</v>
      </c>
      <c r="X9" s="6">
        <f t="shared" si="7"/>
        <v>82.424321130320536</v>
      </c>
      <c r="Y9" s="7">
        <v>4</v>
      </c>
      <c r="Z9" s="7">
        <v>47</v>
      </c>
      <c r="AA9" s="9">
        <f t="shared" si="8"/>
        <v>8.5106382978723402E-2</v>
      </c>
    </row>
    <row r="10" spans="1:27" ht="20.100000000000001" customHeight="1">
      <c r="A10" s="6" t="s">
        <v>36</v>
      </c>
      <c r="B10" s="7">
        <v>202120200137</v>
      </c>
      <c r="C10" s="7">
        <v>2021</v>
      </c>
      <c r="D10" s="6" t="s">
        <v>32</v>
      </c>
      <c r="E10" s="6">
        <v>69</v>
      </c>
      <c r="F10" s="6">
        <f t="shared" si="0"/>
        <v>8.936000000000007</v>
      </c>
      <c r="G10" s="6">
        <v>77.936000000000007</v>
      </c>
      <c r="H10" s="6">
        <v>90.975999999999999</v>
      </c>
      <c r="I10" s="6">
        <f t="shared" si="1"/>
        <v>25.699964825888149</v>
      </c>
      <c r="J10" s="6">
        <v>4.0999999999999996</v>
      </c>
      <c r="K10" s="6">
        <v>4.1500000000000004</v>
      </c>
      <c r="L10" s="6">
        <f t="shared" si="2"/>
        <v>44.4578313253012</v>
      </c>
      <c r="M10" s="44"/>
      <c r="N10" s="44"/>
      <c r="O10" s="6">
        <v>3.8</v>
      </c>
      <c r="P10" s="6">
        <v>24.3</v>
      </c>
      <c r="Q10" s="6">
        <f t="shared" si="3"/>
        <v>2.3456790123456788</v>
      </c>
      <c r="R10" s="6">
        <f t="shared" si="4"/>
        <v>46.803510337646877</v>
      </c>
      <c r="S10" s="6">
        <v>30</v>
      </c>
      <c r="T10" s="6">
        <f t="shared" si="5"/>
        <v>27.1</v>
      </c>
      <c r="U10" s="6">
        <v>57.1</v>
      </c>
      <c r="V10" s="6">
        <v>58.4</v>
      </c>
      <c r="W10" s="6">
        <f t="shared" si="6"/>
        <v>9.7773972602739736</v>
      </c>
      <c r="X10" s="6">
        <f t="shared" si="7"/>
        <v>82.280872423809001</v>
      </c>
      <c r="Y10" s="7">
        <v>5</v>
      </c>
      <c r="Z10" s="7">
        <v>47</v>
      </c>
      <c r="AA10" s="9">
        <f t="shared" si="8"/>
        <v>0.10638297872340426</v>
      </c>
    </row>
    <row r="11" spans="1:27" ht="20.100000000000001" customHeight="1">
      <c r="A11" s="6" t="s">
        <v>37</v>
      </c>
      <c r="B11" s="7">
        <v>202120200141</v>
      </c>
      <c r="C11" s="7">
        <v>2021</v>
      </c>
      <c r="D11" s="6" t="s">
        <v>32</v>
      </c>
      <c r="E11" s="6">
        <v>70</v>
      </c>
      <c r="F11" s="6">
        <f t="shared" si="0"/>
        <v>9.6659999999999968</v>
      </c>
      <c r="G11" s="6">
        <v>79.665999999999997</v>
      </c>
      <c r="H11" s="6">
        <v>90.975999999999999</v>
      </c>
      <c r="I11" s="6">
        <f t="shared" si="1"/>
        <v>26.270444952514946</v>
      </c>
      <c r="J11" s="6">
        <v>3.8</v>
      </c>
      <c r="K11" s="6">
        <v>4.1500000000000004</v>
      </c>
      <c r="L11" s="6">
        <f t="shared" si="2"/>
        <v>41.204819277108427</v>
      </c>
      <c r="M11" s="44"/>
      <c r="N11" s="44"/>
      <c r="O11" s="6">
        <v>8</v>
      </c>
      <c r="P11" s="6">
        <v>24.3</v>
      </c>
      <c r="Q11" s="6">
        <f t="shared" si="3"/>
        <v>4.9382716049382713</v>
      </c>
      <c r="R11" s="6">
        <f t="shared" si="4"/>
        <v>46.1430908820467</v>
      </c>
      <c r="S11" s="6">
        <v>30</v>
      </c>
      <c r="T11" s="6">
        <f t="shared" si="5"/>
        <v>16.149999999999999</v>
      </c>
      <c r="U11" s="6">
        <v>46.15</v>
      </c>
      <c r="V11" s="6">
        <v>58.4</v>
      </c>
      <c r="W11" s="6">
        <f t="shared" si="6"/>
        <v>7.9023972602739718</v>
      </c>
      <c r="X11" s="6">
        <f t="shared" si="7"/>
        <v>80.315933094835614</v>
      </c>
      <c r="Y11" s="7">
        <v>6</v>
      </c>
      <c r="Z11" s="7">
        <v>47</v>
      </c>
      <c r="AA11" s="9">
        <f t="shared" si="8"/>
        <v>0.1276595744680851</v>
      </c>
    </row>
    <row r="12" spans="1:27" ht="20.100000000000001" customHeight="1">
      <c r="A12" s="6" t="s">
        <v>38</v>
      </c>
      <c r="B12" s="7">
        <v>202120200115</v>
      </c>
      <c r="C12" s="7">
        <v>2021</v>
      </c>
      <c r="D12" s="6" t="s">
        <v>32</v>
      </c>
      <c r="E12" s="6">
        <v>70</v>
      </c>
      <c r="F12" s="6">
        <f t="shared" si="0"/>
        <v>5.2579999999999956</v>
      </c>
      <c r="G12" s="6">
        <v>75.257999999999996</v>
      </c>
      <c r="H12" s="6">
        <v>90.975999999999999</v>
      </c>
      <c r="I12" s="6">
        <f t="shared" si="1"/>
        <v>24.8168747801618</v>
      </c>
      <c r="J12" s="6">
        <v>3.9</v>
      </c>
      <c r="K12" s="6">
        <v>4.1500000000000004</v>
      </c>
      <c r="L12" s="6">
        <f t="shared" si="2"/>
        <v>42.289156626506021</v>
      </c>
      <c r="M12" s="44"/>
      <c r="N12" s="44"/>
      <c r="O12" s="6">
        <v>7.8330000000000002</v>
      </c>
      <c r="P12" s="6">
        <v>24.3</v>
      </c>
      <c r="Q12" s="6">
        <f t="shared" si="3"/>
        <v>4.8351851851851855</v>
      </c>
      <c r="R12" s="6">
        <f t="shared" si="4"/>
        <v>47.12434181169121</v>
      </c>
      <c r="S12" s="6">
        <v>30</v>
      </c>
      <c r="T12" s="6">
        <f t="shared" si="5"/>
        <v>10</v>
      </c>
      <c r="U12" s="6">
        <v>40</v>
      </c>
      <c r="V12" s="6">
        <v>58.4</v>
      </c>
      <c r="W12" s="6">
        <f t="shared" si="6"/>
        <v>6.8493150684931505</v>
      </c>
      <c r="X12" s="6">
        <f t="shared" si="7"/>
        <v>78.790531660346161</v>
      </c>
      <c r="Y12" s="7">
        <v>7</v>
      </c>
      <c r="Z12" s="7">
        <v>47</v>
      </c>
      <c r="AA12" s="9">
        <f t="shared" si="8"/>
        <v>0.14893617021276595</v>
      </c>
    </row>
    <row r="13" spans="1:27" ht="20.100000000000001" customHeight="1">
      <c r="A13" s="6" t="s">
        <v>39</v>
      </c>
      <c r="B13" s="7">
        <v>202120200146</v>
      </c>
      <c r="C13" s="7">
        <v>2021</v>
      </c>
      <c r="D13" s="6" t="s">
        <v>32</v>
      </c>
      <c r="E13" s="6">
        <v>70</v>
      </c>
      <c r="F13" s="6">
        <f t="shared" si="0"/>
        <v>9.2579999999999956</v>
      </c>
      <c r="G13" s="6">
        <v>79.257999999999996</v>
      </c>
      <c r="H13" s="6">
        <v>90.975999999999999</v>
      </c>
      <c r="I13" s="6">
        <f t="shared" si="1"/>
        <v>26.135903974674637</v>
      </c>
      <c r="J13" s="6">
        <v>4.1500000000000004</v>
      </c>
      <c r="K13" s="6">
        <v>4.1500000000000004</v>
      </c>
      <c r="L13" s="6">
        <f t="shared" si="2"/>
        <v>45</v>
      </c>
      <c r="M13" s="44"/>
      <c r="N13" s="44"/>
      <c r="O13" s="6">
        <v>0.25</v>
      </c>
      <c r="P13" s="6">
        <v>24.3</v>
      </c>
      <c r="Q13" s="6">
        <f t="shared" si="3"/>
        <v>0.15432098765432098</v>
      </c>
      <c r="R13" s="6">
        <f t="shared" si="4"/>
        <v>45.154320987654323</v>
      </c>
      <c r="S13" s="6">
        <v>30</v>
      </c>
      <c r="T13" s="6">
        <f t="shared" si="5"/>
        <v>12.299999999999997</v>
      </c>
      <c r="U13" s="6">
        <v>42.3</v>
      </c>
      <c r="V13" s="6">
        <v>58.4</v>
      </c>
      <c r="W13" s="6">
        <f t="shared" si="6"/>
        <v>7.2431506849315062</v>
      </c>
      <c r="X13" s="6">
        <f t="shared" si="7"/>
        <v>78.53337564726047</v>
      </c>
      <c r="Y13" s="7">
        <v>8</v>
      </c>
      <c r="Z13" s="7">
        <v>47</v>
      </c>
      <c r="AA13" s="9">
        <f t="shared" si="8"/>
        <v>0.1702127659574468</v>
      </c>
    </row>
    <row r="14" spans="1:27" ht="20.100000000000001" customHeight="1">
      <c r="A14" s="6" t="s">
        <v>40</v>
      </c>
      <c r="B14" s="7">
        <v>202120200139</v>
      </c>
      <c r="C14" s="7">
        <v>2021</v>
      </c>
      <c r="D14" s="6" t="s">
        <v>32</v>
      </c>
      <c r="E14" s="6">
        <v>70</v>
      </c>
      <c r="F14" s="6">
        <f t="shared" si="0"/>
        <v>4.7579999999999956</v>
      </c>
      <c r="G14" s="6">
        <v>74.757999999999996</v>
      </c>
      <c r="H14" s="6">
        <v>90.975999999999999</v>
      </c>
      <c r="I14" s="6">
        <f t="shared" si="1"/>
        <v>24.651996130847696</v>
      </c>
      <c r="J14" s="6">
        <v>4</v>
      </c>
      <c r="K14" s="6">
        <v>4.1500000000000004</v>
      </c>
      <c r="L14" s="6">
        <f t="shared" si="2"/>
        <v>43.373493975903607</v>
      </c>
      <c r="M14" s="44"/>
      <c r="N14" s="44"/>
      <c r="O14" s="6">
        <v>0</v>
      </c>
      <c r="P14" s="6">
        <v>24.3</v>
      </c>
      <c r="Q14" s="6">
        <f t="shared" si="3"/>
        <v>0</v>
      </c>
      <c r="R14" s="6">
        <f t="shared" si="4"/>
        <v>43.373493975903607</v>
      </c>
      <c r="S14" s="6">
        <v>30</v>
      </c>
      <c r="T14" s="6">
        <f t="shared" si="5"/>
        <v>28.4</v>
      </c>
      <c r="U14" s="6">
        <v>58.4</v>
      </c>
      <c r="V14" s="6">
        <v>58.4</v>
      </c>
      <c r="W14" s="6">
        <f t="shared" si="6"/>
        <v>10</v>
      </c>
      <c r="X14" s="6">
        <f t="shared" si="7"/>
        <v>78.025490106751306</v>
      </c>
      <c r="Y14" s="7">
        <v>9</v>
      </c>
      <c r="Z14" s="7">
        <v>47</v>
      </c>
      <c r="AA14" s="9">
        <f t="shared" si="8"/>
        <v>0.19148936170212766</v>
      </c>
    </row>
    <row r="15" spans="1:27" ht="20.100000000000001" customHeight="1">
      <c r="A15" s="6" t="s">
        <v>41</v>
      </c>
      <c r="B15" s="7">
        <v>202120200123</v>
      </c>
      <c r="C15" s="7">
        <v>2021</v>
      </c>
      <c r="D15" s="6" t="s">
        <v>32</v>
      </c>
      <c r="E15" s="6">
        <v>70</v>
      </c>
      <c r="F15" s="6">
        <f t="shared" si="0"/>
        <v>3.5460000000000065</v>
      </c>
      <c r="G15" s="6">
        <v>73.546000000000006</v>
      </c>
      <c r="H15" s="6">
        <v>90.975999999999999</v>
      </c>
      <c r="I15" s="6">
        <f t="shared" si="1"/>
        <v>24.252330284910308</v>
      </c>
      <c r="J15" s="6">
        <v>3.75</v>
      </c>
      <c r="K15" s="6">
        <v>4.1500000000000004</v>
      </c>
      <c r="L15" s="6">
        <f t="shared" si="2"/>
        <v>40.662650602409634</v>
      </c>
      <c r="M15" s="44"/>
      <c r="N15" s="44"/>
      <c r="O15" s="6">
        <v>5.6669999999999998</v>
      </c>
      <c r="P15" s="6">
        <v>24.3</v>
      </c>
      <c r="Q15" s="6">
        <f t="shared" si="3"/>
        <v>3.4981481481481476</v>
      </c>
      <c r="R15" s="6">
        <f t="shared" si="4"/>
        <v>44.160798750557781</v>
      </c>
      <c r="S15" s="6">
        <v>30</v>
      </c>
      <c r="T15" s="6">
        <f t="shared" si="5"/>
        <v>19.649999999999999</v>
      </c>
      <c r="U15" s="6">
        <v>49.65</v>
      </c>
      <c r="V15" s="6">
        <v>58.4</v>
      </c>
      <c r="W15" s="6">
        <f t="shared" si="6"/>
        <v>8.5017123287671232</v>
      </c>
      <c r="X15" s="6">
        <f t="shared" si="7"/>
        <v>76.914841364235215</v>
      </c>
      <c r="Y15" s="7">
        <v>10</v>
      </c>
      <c r="Z15" s="7">
        <v>47</v>
      </c>
      <c r="AA15" s="9">
        <f t="shared" si="8"/>
        <v>0.21276595744680851</v>
      </c>
    </row>
    <row r="16" spans="1:27" ht="20.100000000000001" customHeight="1">
      <c r="A16" s="6" t="s">
        <v>42</v>
      </c>
      <c r="B16" s="7">
        <v>202120200112</v>
      </c>
      <c r="C16" s="7">
        <v>2021</v>
      </c>
      <c r="D16" s="6" t="s">
        <v>32</v>
      </c>
      <c r="E16" s="6">
        <v>70</v>
      </c>
      <c r="F16" s="6">
        <f t="shared" si="0"/>
        <v>7.6659999999999968</v>
      </c>
      <c r="G16" s="6">
        <v>77.665999999999997</v>
      </c>
      <c r="H16" s="6">
        <v>90.975999999999999</v>
      </c>
      <c r="I16" s="6">
        <f t="shared" si="1"/>
        <v>25.610930355258532</v>
      </c>
      <c r="J16" s="6">
        <v>3.85</v>
      </c>
      <c r="K16" s="6">
        <v>4.1500000000000004</v>
      </c>
      <c r="L16" s="6">
        <f t="shared" si="2"/>
        <v>41.746987951807228</v>
      </c>
      <c r="M16" s="44"/>
      <c r="N16" s="44"/>
      <c r="O16" s="6">
        <v>5.25</v>
      </c>
      <c r="P16" s="6">
        <v>24.3</v>
      </c>
      <c r="Q16" s="6">
        <f t="shared" si="3"/>
        <v>3.2407407407407405</v>
      </c>
      <c r="R16" s="6">
        <f t="shared" si="4"/>
        <v>44.987728692547968</v>
      </c>
      <c r="S16" s="6">
        <v>30</v>
      </c>
      <c r="T16" s="6">
        <f t="shared" si="5"/>
        <v>5.8999999999999986</v>
      </c>
      <c r="U16" s="6">
        <v>35.9</v>
      </c>
      <c r="V16" s="6">
        <v>58.4</v>
      </c>
      <c r="W16" s="6">
        <f t="shared" si="6"/>
        <v>6.1472602739726021</v>
      </c>
      <c r="X16" s="6">
        <f t="shared" si="7"/>
        <v>76.745919321779112</v>
      </c>
      <c r="Y16" s="7">
        <v>11</v>
      </c>
      <c r="Z16" s="7">
        <v>47</v>
      </c>
      <c r="AA16" s="9">
        <f t="shared" si="8"/>
        <v>0.23404255319148937</v>
      </c>
    </row>
    <row r="17" spans="1:27" ht="20.100000000000001" customHeight="1">
      <c r="A17" s="6" t="s">
        <v>43</v>
      </c>
      <c r="B17" s="7">
        <v>202120200121</v>
      </c>
      <c r="C17" s="7">
        <v>2021</v>
      </c>
      <c r="D17" s="6" t="s">
        <v>32</v>
      </c>
      <c r="E17" s="6">
        <v>70</v>
      </c>
      <c r="F17" s="6">
        <f t="shared" si="0"/>
        <v>7.5</v>
      </c>
      <c r="G17" s="6">
        <v>77.5</v>
      </c>
      <c r="H17" s="6">
        <v>90.975999999999999</v>
      </c>
      <c r="I17" s="6">
        <f t="shared" si="1"/>
        <v>25.556190643686246</v>
      </c>
      <c r="J17" s="6">
        <v>4</v>
      </c>
      <c r="K17" s="6">
        <v>4.1500000000000004</v>
      </c>
      <c r="L17" s="6">
        <f t="shared" si="2"/>
        <v>43.373493975903607</v>
      </c>
      <c r="M17" s="44"/>
      <c r="N17" s="44"/>
      <c r="O17" s="6">
        <v>1.583</v>
      </c>
      <c r="P17" s="6">
        <v>24.3</v>
      </c>
      <c r="Q17" s="6">
        <f t="shared" si="3"/>
        <v>0.97716049382716053</v>
      </c>
      <c r="R17" s="6">
        <f t="shared" si="4"/>
        <v>44.35065446973077</v>
      </c>
      <c r="S17" s="6">
        <v>30</v>
      </c>
      <c r="T17" s="6">
        <f t="shared" si="5"/>
        <v>7</v>
      </c>
      <c r="U17" s="6">
        <v>37</v>
      </c>
      <c r="V17" s="6">
        <v>58.4</v>
      </c>
      <c r="W17" s="6">
        <f t="shared" si="6"/>
        <v>6.3356164383561637</v>
      </c>
      <c r="X17" s="6">
        <f t="shared" si="7"/>
        <v>76.242461551773189</v>
      </c>
      <c r="Y17" s="7">
        <v>12</v>
      </c>
      <c r="Z17" s="7">
        <v>47</v>
      </c>
      <c r="AA17" s="9">
        <f t="shared" si="8"/>
        <v>0.25531914893617019</v>
      </c>
    </row>
    <row r="18" spans="1:27" ht="20.100000000000001" customHeight="1">
      <c r="A18" s="6" t="s">
        <v>44</v>
      </c>
      <c r="B18" s="7">
        <v>202120200116</v>
      </c>
      <c r="C18" s="7">
        <v>2021</v>
      </c>
      <c r="D18" s="6" t="s">
        <v>32</v>
      </c>
      <c r="E18" s="6">
        <v>70</v>
      </c>
      <c r="F18" s="6">
        <f t="shared" si="0"/>
        <v>9.2759999999999962</v>
      </c>
      <c r="G18" s="6">
        <v>79.275999999999996</v>
      </c>
      <c r="H18" s="6">
        <v>90.975999999999999</v>
      </c>
      <c r="I18" s="6">
        <f t="shared" si="1"/>
        <v>26.141839606049945</v>
      </c>
      <c r="J18" s="6">
        <v>3.95</v>
      </c>
      <c r="K18" s="6">
        <v>4.1500000000000004</v>
      </c>
      <c r="L18" s="6">
        <f t="shared" si="2"/>
        <v>42.831325301204821</v>
      </c>
      <c r="M18" s="44"/>
      <c r="N18" s="44"/>
      <c r="O18" s="6">
        <v>0</v>
      </c>
      <c r="P18" s="6">
        <v>24.3</v>
      </c>
      <c r="Q18" s="6">
        <f t="shared" si="3"/>
        <v>0</v>
      </c>
      <c r="R18" s="6">
        <f t="shared" si="4"/>
        <v>42.831325301204821</v>
      </c>
      <c r="S18" s="6">
        <v>30</v>
      </c>
      <c r="T18" s="6">
        <f t="shared" si="5"/>
        <v>11.200000000000003</v>
      </c>
      <c r="U18" s="6">
        <v>41.2</v>
      </c>
      <c r="V18" s="6">
        <v>58.4</v>
      </c>
      <c r="W18" s="6">
        <f t="shared" si="6"/>
        <v>7.0547945205479454</v>
      </c>
      <c r="X18" s="6">
        <f t="shared" si="7"/>
        <v>76.027959427802713</v>
      </c>
      <c r="Y18" s="7">
        <v>13</v>
      </c>
      <c r="Z18" s="7">
        <v>47</v>
      </c>
      <c r="AA18" s="9">
        <f t="shared" si="8"/>
        <v>0.27659574468085107</v>
      </c>
    </row>
    <row r="19" spans="1:27" ht="20.100000000000001" customHeight="1">
      <c r="A19" s="6" t="s">
        <v>45</v>
      </c>
      <c r="B19" s="7">
        <v>202120200132</v>
      </c>
      <c r="C19" s="7">
        <v>2021</v>
      </c>
      <c r="D19" s="6" t="s">
        <v>32</v>
      </c>
      <c r="E19" s="6">
        <v>70</v>
      </c>
      <c r="F19" s="6">
        <f t="shared" si="0"/>
        <v>10.304000000000002</v>
      </c>
      <c r="G19" s="6">
        <v>80.304000000000002</v>
      </c>
      <c r="H19" s="6">
        <v>90.975999999999999</v>
      </c>
      <c r="I19" s="6">
        <f t="shared" si="1"/>
        <v>26.480830109039747</v>
      </c>
      <c r="J19" s="6">
        <v>3.8</v>
      </c>
      <c r="K19" s="6">
        <v>4.1500000000000004</v>
      </c>
      <c r="L19" s="6">
        <f t="shared" si="2"/>
        <v>41.204819277108427</v>
      </c>
      <c r="M19" s="44"/>
      <c r="N19" s="44"/>
      <c r="O19" s="6">
        <v>0.66700000000000004</v>
      </c>
      <c r="P19" s="6">
        <v>24.3</v>
      </c>
      <c r="Q19" s="6">
        <f t="shared" si="3"/>
        <v>0.41172839506172837</v>
      </c>
      <c r="R19" s="6">
        <f t="shared" si="4"/>
        <v>41.616547672170157</v>
      </c>
      <c r="S19" s="6">
        <v>30</v>
      </c>
      <c r="T19" s="6">
        <f t="shared" si="5"/>
        <v>16.200000000000003</v>
      </c>
      <c r="U19" s="6">
        <v>46.2</v>
      </c>
      <c r="V19" s="6">
        <v>58.4</v>
      </c>
      <c r="W19" s="6">
        <f t="shared" si="6"/>
        <v>7.9109589041095898</v>
      </c>
      <c r="X19" s="6">
        <f t="shared" si="7"/>
        <v>76.008336685319492</v>
      </c>
      <c r="Y19" s="7">
        <v>14</v>
      </c>
      <c r="Z19" s="7">
        <v>47</v>
      </c>
      <c r="AA19" s="9">
        <f t="shared" si="8"/>
        <v>0.2978723404255319</v>
      </c>
    </row>
    <row r="20" spans="1:27" ht="20.100000000000001" customHeight="1">
      <c r="A20" s="6" t="s">
        <v>46</v>
      </c>
      <c r="B20" s="7">
        <v>202120200114</v>
      </c>
      <c r="C20" s="7">
        <v>2021</v>
      </c>
      <c r="D20" s="6" t="s">
        <v>32</v>
      </c>
      <c r="E20" s="6">
        <v>70</v>
      </c>
      <c r="F20" s="6">
        <f t="shared" si="0"/>
        <v>9.7579999999999956</v>
      </c>
      <c r="G20" s="6">
        <v>79.757999999999996</v>
      </c>
      <c r="H20" s="6">
        <v>90.975999999999999</v>
      </c>
      <c r="I20" s="6">
        <f t="shared" si="1"/>
        <v>26.300782623988745</v>
      </c>
      <c r="J20" s="6">
        <v>3.95</v>
      </c>
      <c r="K20" s="6">
        <v>4.1500000000000004</v>
      </c>
      <c r="L20" s="6">
        <f t="shared" si="2"/>
        <v>42.831325301204821</v>
      </c>
      <c r="M20" s="44"/>
      <c r="N20" s="44"/>
      <c r="O20" s="6">
        <v>1.667</v>
      </c>
      <c r="P20" s="6">
        <v>24.3</v>
      </c>
      <c r="Q20" s="6">
        <f t="shared" si="3"/>
        <v>1.0290123456790123</v>
      </c>
      <c r="R20" s="6">
        <f t="shared" si="4"/>
        <v>43.860337646883835</v>
      </c>
      <c r="S20" s="6">
        <v>30</v>
      </c>
      <c r="T20" s="6">
        <f t="shared" si="5"/>
        <v>4.1000000000000014</v>
      </c>
      <c r="U20" s="6">
        <v>34.1</v>
      </c>
      <c r="V20" s="6">
        <v>58.4</v>
      </c>
      <c r="W20" s="6">
        <f t="shared" si="6"/>
        <v>5.839041095890412</v>
      </c>
      <c r="X20" s="6">
        <f t="shared" si="7"/>
        <v>76.000161366762981</v>
      </c>
      <c r="Y20" s="7">
        <v>15</v>
      </c>
      <c r="Z20" s="7">
        <v>47</v>
      </c>
      <c r="AA20" s="9">
        <f t="shared" si="8"/>
        <v>0.31914893617021278</v>
      </c>
    </row>
    <row r="21" spans="1:27" ht="20.100000000000001" customHeight="1">
      <c r="A21" s="6" t="s">
        <v>47</v>
      </c>
      <c r="B21" s="7">
        <v>202120200118</v>
      </c>
      <c r="C21" s="7">
        <v>2021</v>
      </c>
      <c r="D21" s="6" t="s">
        <v>32</v>
      </c>
      <c r="E21" s="6">
        <v>70</v>
      </c>
      <c r="F21" s="6">
        <f t="shared" si="0"/>
        <v>9.2579999999999956</v>
      </c>
      <c r="G21" s="6">
        <v>79.257999999999996</v>
      </c>
      <c r="H21" s="6">
        <v>90.975999999999999</v>
      </c>
      <c r="I21" s="6">
        <f t="shared" si="1"/>
        <v>26.135903974674637</v>
      </c>
      <c r="J21" s="6">
        <v>3.8</v>
      </c>
      <c r="K21" s="6">
        <v>4.1500000000000004</v>
      </c>
      <c r="L21" s="6">
        <f t="shared" si="2"/>
        <v>41.204819277108427</v>
      </c>
      <c r="M21" s="44"/>
      <c r="N21" s="44"/>
      <c r="O21" s="6">
        <v>0</v>
      </c>
      <c r="P21" s="6">
        <v>24.3</v>
      </c>
      <c r="Q21" s="6">
        <f t="shared" si="3"/>
        <v>0</v>
      </c>
      <c r="R21" s="6">
        <f t="shared" si="4"/>
        <v>41.204819277108427</v>
      </c>
      <c r="S21" s="6">
        <v>30</v>
      </c>
      <c r="T21" s="6">
        <f t="shared" si="5"/>
        <v>19.700000000000003</v>
      </c>
      <c r="U21" s="6">
        <v>49.7</v>
      </c>
      <c r="V21" s="6">
        <v>58.4</v>
      </c>
      <c r="W21" s="6">
        <f t="shared" si="6"/>
        <v>8.5102739726027394</v>
      </c>
      <c r="X21" s="6">
        <f t="shared" si="7"/>
        <v>75.850997224385793</v>
      </c>
      <c r="Y21" s="7">
        <v>16</v>
      </c>
      <c r="Z21" s="7">
        <v>47</v>
      </c>
      <c r="AA21" s="9">
        <f t="shared" si="8"/>
        <v>0.34042553191489361</v>
      </c>
    </row>
    <row r="22" spans="1:27" ht="20.100000000000001" customHeight="1">
      <c r="A22" s="6" t="s">
        <v>48</v>
      </c>
      <c r="B22" s="7">
        <v>202120200120</v>
      </c>
      <c r="C22" s="7">
        <v>2021</v>
      </c>
      <c r="D22" s="6" t="s">
        <v>32</v>
      </c>
      <c r="E22" s="6">
        <v>70</v>
      </c>
      <c r="F22" s="6">
        <f t="shared" si="0"/>
        <v>9.2579999999999956</v>
      </c>
      <c r="G22" s="6">
        <v>79.257999999999996</v>
      </c>
      <c r="H22" s="6">
        <v>90.975999999999999</v>
      </c>
      <c r="I22" s="6">
        <f t="shared" si="1"/>
        <v>26.135903974674637</v>
      </c>
      <c r="J22" s="6">
        <v>3.9</v>
      </c>
      <c r="K22" s="6">
        <v>4.1500000000000004</v>
      </c>
      <c r="L22" s="6">
        <f t="shared" si="2"/>
        <v>42.289156626506021</v>
      </c>
      <c r="M22" s="44"/>
      <c r="N22" s="44"/>
      <c r="O22" s="6">
        <v>1.333</v>
      </c>
      <c r="P22" s="6">
        <v>24.3</v>
      </c>
      <c r="Q22" s="6">
        <f t="shared" si="3"/>
        <v>0.82283950617283941</v>
      </c>
      <c r="R22" s="6">
        <f t="shared" si="4"/>
        <v>43.111996132678861</v>
      </c>
      <c r="S22" s="6">
        <v>30</v>
      </c>
      <c r="T22" s="6">
        <f t="shared" si="5"/>
        <v>4.6499999999999986</v>
      </c>
      <c r="U22" s="6">
        <v>34.65</v>
      </c>
      <c r="V22" s="6">
        <v>58.4</v>
      </c>
      <c r="W22" s="6">
        <f t="shared" si="6"/>
        <v>5.9332191780821919</v>
      </c>
      <c r="X22" s="6">
        <f t="shared" si="7"/>
        <v>75.181119285435699</v>
      </c>
      <c r="Y22" s="7">
        <v>17</v>
      </c>
      <c r="Z22" s="7">
        <v>47</v>
      </c>
      <c r="AA22" s="9">
        <f t="shared" si="8"/>
        <v>0.36170212765957449</v>
      </c>
    </row>
    <row r="23" spans="1:27" ht="20.100000000000001" customHeight="1">
      <c r="A23" s="6" t="s">
        <v>49</v>
      </c>
      <c r="B23" s="7">
        <v>202120200130</v>
      </c>
      <c r="C23" s="7">
        <v>2021</v>
      </c>
      <c r="D23" s="6" t="s">
        <v>32</v>
      </c>
      <c r="E23" s="6">
        <v>70</v>
      </c>
      <c r="F23" s="6">
        <f t="shared" si="0"/>
        <v>7.5</v>
      </c>
      <c r="G23" s="6">
        <v>77.5</v>
      </c>
      <c r="H23" s="6">
        <v>90.975999999999999</v>
      </c>
      <c r="I23" s="6">
        <f t="shared" si="1"/>
        <v>25.556190643686246</v>
      </c>
      <c r="J23" s="6">
        <v>3.65</v>
      </c>
      <c r="K23" s="6">
        <v>4.1500000000000004</v>
      </c>
      <c r="L23" s="6">
        <f t="shared" si="2"/>
        <v>39.578313253012048</v>
      </c>
      <c r="M23" s="44"/>
      <c r="N23" s="44"/>
      <c r="O23" s="6">
        <v>3.75</v>
      </c>
      <c r="P23" s="6">
        <v>24.3</v>
      </c>
      <c r="Q23" s="6">
        <f t="shared" si="3"/>
        <v>2.3148148148148149</v>
      </c>
      <c r="R23" s="6">
        <f t="shared" si="4"/>
        <v>41.893128067826865</v>
      </c>
      <c r="S23" s="6">
        <v>30</v>
      </c>
      <c r="T23" s="6">
        <f t="shared" si="5"/>
        <v>15.049999999999997</v>
      </c>
      <c r="U23" s="6">
        <v>45.05</v>
      </c>
      <c r="V23" s="6">
        <v>58.4</v>
      </c>
      <c r="W23" s="6">
        <f t="shared" si="6"/>
        <v>7.7140410958904102</v>
      </c>
      <c r="X23" s="6">
        <f t="shared" si="7"/>
        <v>75.163359807403523</v>
      </c>
      <c r="Y23" s="7">
        <v>18</v>
      </c>
      <c r="Z23" s="7">
        <v>47</v>
      </c>
      <c r="AA23" s="9">
        <f t="shared" si="8"/>
        <v>0.38297872340425532</v>
      </c>
    </row>
    <row r="24" spans="1:27" ht="20.100000000000001" customHeight="1">
      <c r="A24" s="6" t="s">
        <v>50</v>
      </c>
      <c r="B24" s="7">
        <v>202120200142</v>
      </c>
      <c r="C24" s="7">
        <v>2021</v>
      </c>
      <c r="D24" s="6" t="s">
        <v>32</v>
      </c>
      <c r="E24" s="6">
        <v>70</v>
      </c>
      <c r="F24" s="6">
        <f t="shared" si="0"/>
        <v>9.1569999999999965</v>
      </c>
      <c r="G24" s="6">
        <v>79.156999999999996</v>
      </c>
      <c r="H24" s="6">
        <v>90.975999999999999</v>
      </c>
      <c r="I24" s="6">
        <f t="shared" si="1"/>
        <v>26.102598487513188</v>
      </c>
      <c r="J24" s="6">
        <v>3.75</v>
      </c>
      <c r="K24" s="6">
        <v>4.1500000000000004</v>
      </c>
      <c r="L24" s="6">
        <f t="shared" si="2"/>
        <v>40.662650602409634</v>
      </c>
      <c r="M24" s="44"/>
      <c r="N24" s="44"/>
      <c r="O24" s="6">
        <v>2.3340000000000001</v>
      </c>
      <c r="P24" s="6">
        <v>24.3</v>
      </c>
      <c r="Q24" s="6">
        <f t="shared" si="3"/>
        <v>1.4407407407407409</v>
      </c>
      <c r="R24" s="6">
        <f t="shared" si="4"/>
        <v>42.103391343150378</v>
      </c>
      <c r="S24" s="6">
        <v>30</v>
      </c>
      <c r="T24" s="6">
        <f t="shared" si="5"/>
        <v>10.149999999999999</v>
      </c>
      <c r="U24" s="6">
        <v>40.15</v>
      </c>
      <c r="V24" s="6">
        <v>58.4</v>
      </c>
      <c r="W24" s="6">
        <f t="shared" si="6"/>
        <v>6.875</v>
      </c>
      <c r="X24" s="6">
        <f t="shared" si="7"/>
        <v>75.080989830663569</v>
      </c>
      <c r="Y24" s="7">
        <v>19</v>
      </c>
      <c r="Z24" s="7">
        <v>47</v>
      </c>
      <c r="AA24" s="9">
        <f t="shared" si="8"/>
        <v>0.40425531914893614</v>
      </c>
    </row>
    <row r="25" spans="1:27" ht="20.100000000000001" customHeight="1">
      <c r="A25" s="6" t="s">
        <v>51</v>
      </c>
      <c r="B25" s="7">
        <v>202120200133</v>
      </c>
      <c r="C25" s="7">
        <v>2021</v>
      </c>
      <c r="D25" s="6" t="s">
        <v>32</v>
      </c>
      <c r="E25" s="6">
        <v>70</v>
      </c>
      <c r="F25" s="6">
        <f t="shared" si="0"/>
        <v>7</v>
      </c>
      <c r="G25" s="6">
        <v>77</v>
      </c>
      <c r="H25" s="6">
        <v>90.975999999999999</v>
      </c>
      <c r="I25" s="6">
        <f t="shared" si="1"/>
        <v>25.391311994372142</v>
      </c>
      <c r="J25" s="6">
        <v>3.85</v>
      </c>
      <c r="K25" s="6">
        <v>4.1500000000000004</v>
      </c>
      <c r="L25" s="6">
        <f t="shared" si="2"/>
        <v>41.746987951807228</v>
      </c>
      <c r="M25" s="44"/>
      <c r="N25" s="44"/>
      <c r="O25" s="6">
        <v>0.66700000000000004</v>
      </c>
      <c r="P25" s="6">
        <v>24.3</v>
      </c>
      <c r="Q25" s="6">
        <f t="shared" si="3"/>
        <v>0.41172839506172837</v>
      </c>
      <c r="R25" s="6">
        <f t="shared" si="4"/>
        <v>42.158716346868957</v>
      </c>
      <c r="S25" s="6">
        <v>30</v>
      </c>
      <c r="T25" s="6">
        <f t="shared" si="5"/>
        <v>12.950000000000003</v>
      </c>
      <c r="U25" s="6">
        <v>42.95</v>
      </c>
      <c r="V25" s="6">
        <v>58.4</v>
      </c>
      <c r="W25" s="6">
        <f t="shared" si="6"/>
        <v>7.3544520547945211</v>
      </c>
      <c r="X25" s="6">
        <f t="shared" si="7"/>
        <v>74.904480396035623</v>
      </c>
      <c r="Y25" s="7">
        <v>20</v>
      </c>
      <c r="Z25" s="7">
        <v>47</v>
      </c>
      <c r="AA25" s="9">
        <f t="shared" si="8"/>
        <v>0.42553191489361702</v>
      </c>
    </row>
    <row r="26" spans="1:27" ht="20.100000000000001" customHeight="1">
      <c r="A26" s="6" t="s">
        <v>52</v>
      </c>
      <c r="B26" s="7">
        <v>202120200148</v>
      </c>
      <c r="C26" s="7">
        <v>2021</v>
      </c>
      <c r="D26" s="6" t="s">
        <v>32</v>
      </c>
      <c r="E26" s="6">
        <v>70</v>
      </c>
      <c r="F26" s="6">
        <f t="shared" si="0"/>
        <v>9</v>
      </c>
      <c r="G26" s="6">
        <v>79</v>
      </c>
      <c r="H26" s="6">
        <v>90.975999999999999</v>
      </c>
      <c r="I26" s="6">
        <f t="shared" si="1"/>
        <v>26.050826591628564</v>
      </c>
      <c r="J26" s="6">
        <v>3.95</v>
      </c>
      <c r="K26" s="6">
        <v>4.1500000000000004</v>
      </c>
      <c r="L26" s="6">
        <f t="shared" si="2"/>
        <v>42.831325301204821</v>
      </c>
      <c r="M26" s="44"/>
      <c r="N26" s="44"/>
      <c r="O26" s="6">
        <v>0</v>
      </c>
      <c r="P26" s="6">
        <v>24.3</v>
      </c>
      <c r="Q26" s="6">
        <f t="shared" si="3"/>
        <v>0</v>
      </c>
      <c r="R26" s="6">
        <f t="shared" si="4"/>
        <v>42.831325301204821</v>
      </c>
      <c r="S26" s="6">
        <v>30</v>
      </c>
      <c r="T26" s="6">
        <f t="shared" si="5"/>
        <v>3.6000000000000014</v>
      </c>
      <c r="U26" s="6">
        <v>33.6</v>
      </c>
      <c r="V26" s="6">
        <v>58.4</v>
      </c>
      <c r="W26" s="6">
        <f t="shared" si="6"/>
        <v>5.7534246575342474</v>
      </c>
      <c r="X26" s="6">
        <f t="shared" si="7"/>
        <v>74.635576550367631</v>
      </c>
      <c r="Y26" s="7">
        <v>21</v>
      </c>
      <c r="Z26" s="7">
        <v>47</v>
      </c>
      <c r="AA26" s="9">
        <f t="shared" si="8"/>
        <v>0.44680851063829785</v>
      </c>
    </row>
    <row r="27" spans="1:27" ht="20.100000000000001" customHeight="1">
      <c r="A27" s="6" t="s">
        <v>53</v>
      </c>
      <c r="B27" s="7">
        <v>202120200131</v>
      </c>
      <c r="C27" s="7">
        <v>2021</v>
      </c>
      <c r="D27" s="6" t="s">
        <v>32</v>
      </c>
      <c r="E27" s="6">
        <v>70</v>
      </c>
      <c r="F27" s="6">
        <f t="shared" si="0"/>
        <v>3.3900000000000006</v>
      </c>
      <c r="G27" s="6">
        <v>73.39</v>
      </c>
      <c r="H27" s="6">
        <v>90.975999999999999</v>
      </c>
      <c r="I27" s="6">
        <f t="shared" si="1"/>
        <v>24.200888146324303</v>
      </c>
      <c r="J27" s="6">
        <v>3.9</v>
      </c>
      <c r="K27" s="6">
        <v>4.1500000000000004</v>
      </c>
      <c r="L27" s="6">
        <f t="shared" si="2"/>
        <v>42.289156626506021</v>
      </c>
      <c r="M27" s="44"/>
      <c r="N27" s="44"/>
      <c r="O27" s="6">
        <v>0</v>
      </c>
      <c r="P27" s="6">
        <v>24.3</v>
      </c>
      <c r="Q27" s="6">
        <f t="shared" si="3"/>
        <v>0</v>
      </c>
      <c r="R27" s="6">
        <f t="shared" si="4"/>
        <v>42.289156626506021</v>
      </c>
      <c r="S27" s="6">
        <v>30</v>
      </c>
      <c r="T27" s="6">
        <f t="shared" si="5"/>
        <v>15.399999999999999</v>
      </c>
      <c r="U27" s="6">
        <v>45.4</v>
      </c>
      <c r="V27" s="6">
        <v>58.4</v>
      </c>
      <c r="W27" s="6">
        <f t="shared" si="6"/>
        <v>7.7739726027397262</v>
      </c>
      <c r="X27" s="6">
        <f t="shared" si="7"/>
        <v>74.264017375570049</v>
      </c>
      <c r="Y27" s="7">
        <v>22</v>
      </c>
      <c r="Z27" s="7">
        <v>47</v>
      </c>
      <c r="AA27" s="9">
        <f t="shared" si="8"/>
        <v>0.46808510638297873</v>
      </c>
    </row>
    <row r="28" spans="1:27" ht="20.100000000000001" customHeight="1">
      <c r="A28" s="6" t="s">
        <v>54</v>
      </c>
      <c r="B28" s="7">
        <v>202120200117</v>
      </c>
      <c r="C28" s="7">
        <v>2021</v>
      </c>
      <c r="D28" s="6" t="s">
        <v>32</v>
      </c>
      <c r="E28" s="6">
        <v>70</v>
      </c>
      <c r="F28" s="6">
        <f t="shared" si="0"/>
        <v>3.5</v>
      </c>
      <c r="G28" s="6">
        <v>73.5</v>
      </c>
      <c r="H28" s="6">
        <v>90.975999999999999</v>
      </c>
      <c r="I28" s="6">
        <f t="shared" si="1"/>
        <v>24.23716144917341</v>
      </c>
      <c r="J28" s="6">
        <v>3.95</v>
      </c>
      <c r="K28" s="6">
        <v>4.1500000000000004</v>
      </c>
      <c r="L28" s="6">
        <f t="shared" si="2"/>
        <v>42.831325301204821</v>
      </c>
      <c r="M28" s="44"/>
      <c r="N28" s="44"/>
      <c r="O28" s="6">
        <v>1.917</v>
      </c>
      <c r="P28" s="6">
        <v>24.3</v>
      </c>
      <c r="Q28" s="6">
        <f t="shared" si="3"/>
        <v>1.1833333333333333</v>
      </c>
      <c r="R28" s="6">
        <f t="shared" si="4"/>
        <v>44.014658634538151</v>
      </c>
      <c r="S28" s="6">
        <v>30</v>
      </c>
      <c r="T28" s="6">
        <f t="shared" si="5"/>
        <v>4.2999999999999972</v>
      </c>
      <c r="U28" s="6">
        <v>34.299999999999997</v>
      </c>
      <c r="V28" s="6">
        <v>58.4</v>
      </c>
      <c r="W28" s="6">
        <f t="shared" si="6"/>
        <v>5.8732876712328768</v>
      </c>
      <c r="X28" s="6">
        <f t="shared" si="7"/>
        <v>74.125107754944437</v>
      </c>
      <c r="Y28" s="7">
        <v>23</v>
      </c>
      <c r="Z28" s="7">
        <v>47</v>
      </c>
      <c r="AA28" s="9">
        <f t="shared" si="8"/>
        <v>0.48936170212765956</v>
      </c>
    </row>
    <row r="29" spans="1:27" ht="20.100000000000001" customHeight="1">
      <c r="A29" s="6" t="s">
        <v>55</v>
      </c>
      <c r="B29" s="7">
        <v>202120200140</v>
      </c>
      <c r="C29" s="7">
        <v>2021</v>
      </c>
      <c r="D29" s="6" t="s">
        <v>32</v>
      </c>
      <c r="E29" s="6">
        <v>70</v>
      </c>
      <c r="F29" s="6">
        <f t="shared" si="0"/>
        <v>7.2579999999999956</v>
      </c>
      <c r="G29" s="6">
        <v>77.257999999999996</v>
      </c>
      <c r="H29" s="6">
        <v>90.975999999999999</v>
      </c>
      <c r="I29" s="6">
        <f t="shared" si="1"/>
        <v>25.476389377418222</v>
      </c>
      <c r="J29" s="6">
        <v>3.8</v>
      </c>
      <c r="K29" s="6">
        <v>4.1500000000000004</v>
      </c>
      <c r="L29" s="6">
        <f t="shared" si="2"/>
        <v>41.204819277108427</v>
      </c>
      <c r="M29" s="44"/>
      <c r="N29" s="44"/>
      <c r="O29" s="6">
        <v>0</v>
      </c>
      <c r="P29" s="6">
        <v>24.3</v>
      </c>
      <c r="Q29" s="6">
        <f t="shared" si="3"/>
        <v>0</v>
      </c>
      <c r="R29" s="6">
        <f t="shared" si="4"/>
        <v>41.204819277108427</v>
      </c>
      <c r="S29" s="6">
        <v>30</v>
      </c>
      <c r="T29" s="6">
        <f t="shared" si="5"/>
        <v>12</v>
      </c>
      <c r="U29" s="6">
        <v>42</v>
      </c>
      <c r="V29" s="6">
        <v>58.4</v>
      </c>
      <c r="W29" s="6">
        <f t="shared" si="6"/>
        <v>7.1917808219178081</v>
      </c>
      <c r="X29" s="6">
        <f t="shared" si="7"/>
        <v>73.872989476444445</v>
      </c>
      <c r="Y29" s="7">
        <v>24</v>
      </c>
      <c r="Z29" s="7">
        <v>47</v>
      </c>
      <c r="AA29" s="9">
        <f t="shared" si="8"/>
        <v>0.51063829787234039</v>
      </c>
    </row>
    <row r="30" spans="1:27" ht="20.100000000000001" customHeight="1">
      <c r="A30" s="6" t="s">
        <v>56</v>
      </c>
      <c r="B30" s="7">
        <v>202120200143</v>
      </c>
      <c r="C30" s="7">
        <v>2021</v>
      </c>
      <c r="D30" s="6" t="s">
        <v>32</v>
      </c>
      <c r="E30" s="6">
        <v>70</v>
      </c>
      <c r="F30" s="6">
        <f t="shared" si="0"/>
        <v>5.1580000000000013</v>
      </c>
      <c r="G30" s="6">
        <v>75.158000000000001</v>
      </c>
      <c r="H30" s="6">
        <v>90.975999999999999</v>
      </c>
      <c r="I30" s="6">
        <f t="shared" si="1"/>
        <v>24.783899050298981</v>
      </c>
      <c r="J30" s="6">
        <v>3.8</v>
      </c>
      <c r="K30" s="6">
        <v>4.1500000000000004</v>
      </c>
      <c r="L30" s="6">
        <f t="shared" si="2"/>
        <v>41.204819277108427</v>
      </c>
      <c r="M30" s="44"/>
      <c r="N30" s="44"/>
      <c r="O30" s="6">
        <v>0</v>
      </c>
      <c r="P30" s="6">
        <v>24.3</v>
      </c>
      <c r="Q30" s="6">
        <f t="shared" si="3"/>
        <v>0</v>
      </c>
      <c r="R30" s="6">
        <f t="shared" si="4"/>
        <v>41.204819277108427</v>
      </c>
      <c r="S30" s="6">
        <v>30</v>
      </c>
      <c r="T30" s="6">
        <f t="shared" si="5"/>
        <v>15.899999999999999</v>
      </c>
      <c r="U30" s="6">
        <v>45.9</v>
      </c>
      <c r="V30" s="6">
        <v>58.4</v>
      </c>
      <c r="W30" s="6">
        <f t="shared" si="6"/>
        <v>7.85958904109589</v>
      </c>
      <c r="X30" s="6">
        <f t="shared" si="7"/>
        <v>73.848307368503299</v>
      </c>
      <c r="Y30" s="7">
        <v>25</v>
      </c>
      <c r="Z30" s="7">
        <v>47</v>
      </c>
      <c r="AA30" s="9">
        <f t="shared" si="8"/>
        <v>0.53191489361702127</v>
      </c>
    </row>
    <row r="31" spans="1:27" ht="20.100000000000001" customHeight="1">
      <c r="A31" s="6" t="s">
        <v>57</v>
      </c>
      <c r="B31" s="7">
        <v>202120200103</v>
      </c>
      <c r="C31" s="7">
        <v>2021</v>
      </c>
      <c r="D31" s="6" t="s">
        <v>32</v>
      </c>
      <c r="E31" s="6">
        <v>69</v>
      </c>
      <c r="F31" s="6">
        <f t="shared" si="0"/>
        <v>7.7579999999999956</v>
      </c>
      <c r="G31" s="6">
        <v>76.757999999999996</v>
      </c>
      <c r="H31" s="6">
        <v>90.975999999999999</v>
      </c>
      <c r="I31" s="6">
        <f t="shared" si="1"/>
        <v>25.311510728104114</v>
      </c>
      <c r="J31" s="6">
        <v>3.85</v>
      </c>
      <c r="K31" s="6">
        <v>4.1500000000000004</v>
      </c>
      <c r="L31" s="6">
        <f t="shared" si="2"/>
        <v>41.746987951807228</v>
      </c>
      <c r="M31" s="44"/>
      <c r="N31" s="44"/>
      <c r="O31" s="6">
        <v>1.167</v>
      </c>
      <c r="P31" s="6">
        <v>24.3</v>
      </c>
      <c r="Q31" s="6">
        <f t="shared" si="3"/>
        <v>0.72037037037037044</v>
      </c>
      <c r="R31" s="6">
        <f t="shared" si="4"/>
        <v>42.467358322177596</v>
      </c>
      <c r="S31" s="6">
        <v>30</v>
      </c>
      <c r="T31" s="6">
        <f t="shared" si="5"/>
        <v>5.3500000000000014</v>
      </c>
      <c r="U31" s="6">
        <v>35.35</v>
      </c>
      <c r="V31" s="6">
        <v>58.4</v>
      </c>
      <c r="W31" s="6">
        <f t="shared" si="6"/>
        <v>6.0530821917808222</v>
      </c>
      <c r="X31" s="6">
        <f t="shared" si="7"/>
        <v>73.83195124206253</v>
      </c>
      <c r="Y31" s="7">
        <v>26</v>
      </c>
      <c r="Z31" s="7">
        <v>47</v>
      </c>
      <c r="AA31" s="9">
        <f t="shared" si="8"/>
        <v>0.55319148936170215</v>
      </c>
    </row>
    <row r="32" spans="1:27" ht="20.100000000000001" customHeight="1">
      <c r="A32" s="6" t="s">
        <v>58</v>
      </c>
      <c r="B32" s="7">
        <v>202120200147</v>
      </c>
      <c r="C32" s="7">
        <v>2021</v>
      </c>
      <c r="D32" s="6" t="s">
        <v>32</v>
      </c>
      <c r="E32" s="6">
        <v>70</v>
      </c>
      <c r="F32" s="6">
        <f t="shared" si="0"/>
        <v>3.320999999999998</v>
      </c>
      <c r="G32" s="6">
        <v>73.320999999999998</v>
      </c>
      <c r="H32" s="6">
        <v>90.975999999999999</v>
      </c>
      <c r="I32" s="6">
        <f t="shared" si="1"/>
        <v>24.178134892718958</v>
      </c>
      <c r="J32" s="6">
        <v>3.9</v>
      </c>
      <c r="K32" s="6">
        <v>4.1500000000000004</v>
      </c>
      <c r="L32" s="6">
        <f t="shared" si="2"/>
        <v>42.289156626506021</v>
      </c>
      <c r="M32" s="44"/>
      <c r="N32" s="44"/>
      <c r="O32" s="6">
        <v>2.75</v>
      </c>
      <c r="P32" s="6">
        <v>24.3</v>
      </c>
      <c r="Q32" s="6">
        <f t="shared" si="3"/>
        <v>1.6975308641975309</v>
      </c>
      <c r="R32" s="6">
        <f t="shared" si="4"/>
        <v>43.986687490703552</v>
      </c>
      <c r="S32" s="6">
        <v>30</v>
      </c>
      <c r="T32" s="6">
        <f t="shared" si="5"/>
        <v>1.8000000000000007</v>
      </c>
      <c r="U32" s="6">
        <v>31.8</v>
      </c>
      <c r="V32" s="6">
        <v>58.4</v>
      </c>
      <c r="W32" s="6">
        <f t="shared" si="6"/>
        <v>5.4452054794520555</v>
      </c>
      <c r="X32" s="6">
        <f t="shared" si="7"/>
        <v>73.610027862874574</v>
      </c>
      <c r="Y32" s="7">
        <v>27</v>
      </c>
      <c r="Z32" s="7">
        <v>47</v>
      </c>
      <c r="AA32" s="9">
        <f t="shared" si="8"/>
        <v>0.57446808510638303</v>
      </c>
    </row>
    <row r="33" spans="1:27" ht="20.100000000000001" customHeight="1">
      <c r="A33" s="6" t="s">
        <v>59</v>
      </c>
      <c r="B33" s="7">
        <v>202120200125</v>
      </c>
      <c r="C33" s="7">
        <v>2021</v>
      </c>
      <c r="D33" s="6" t="s">
        <v>32</v>
      </c>
      <c r="E33" s="6">
        <v>70</v>
      </c>
      <c r="F33" s="6">
        <f t="shared" si="0"/>
        <v>7</v>
      </c>
      <c r="G33" s="6">
        <v>77</v>
      </c>
      <c r="H33" s="6">
        <v>90.975999999999999</v>
      </c>
      <c r="I33" s="6">
        <f t="shared" si="1"/>
        <v>25.391311994372142</v>
      </c>
      <c r="J33" s="6">
        <v>3.7</v>
      </c>
      <c r="K33" s="6">
        <v>4.1500000000000004</v>
      </c>
      <c r="L33" s="6">
        <f t="shared" si="2"/>
        <v>40.120481927710841</v>
      </c>
      <c r="M33" s="44"/>
      <c r="N33" s="44"/>
      <c r="O33" s="6">
        <v>2.9</v>
      </c>
      <c r="P33" s="6">
        <v>24.3</v>
      </c>
      <c r="Q33" s="6">
        <f t="shared" si="3"/>
        <v>1.7901234567901234</v>
      </c>
      <c r="R33" s="6">
        <f t="shared" si="4"/>
        <v>41.910605384500968</v>
      </c>
      <c r="S33" s="6">
        <v>30</v>
      </c>
      <c r="T33" s="6">
        <f t="shared" si="5"/>
        <v>6.2999999999999972</v>
      </c>
      <c r="U33" s="6">
        <v>36.299999999999997</v>
      </c>
      <c r="V33" s="6">
        <v>58.4</v>
      </c>
      <c r="W33" s="6">
        <f t="shared" si="6"/>
        <v>6.2157534246575343</v>
      </c>
      <c r="X33" s="6">
        <f t="shared" si="7"/>
        <v>73.517670803530649</v>
      </c>
      <c r="Y33" s="7">
        <v>28</v>
      </c>
      <c r="Z33" s="7">
        <v>47</v>
      </c>
      <c r="AA33" s="9">
        <f t="shared" si="8"/>
        <v>0.5957446808510638</v>
      </c>
    </row>
    <row r="34" spans="1:27" ht="20.100000000000001" customHeight="1">
      <c r="A34" s="6" t="s">
        <v>60</v>
      </c>
      <c r="B34" s="7">
        <v>202120200106</v>
      </c>
      <c r="C34" s="7">
        <v>2021</v>
      </c>
      <c r="D34" s="6" t="s">
        <v>32</v>
      </c>
      <c r="E34" s="6">
        <v>70</v>
      </c>
      <c r="F34" s="6">
        <f t="shared" si="0"/>
        <v>-7.2239999999999966</v>
      </c>
      <c r="G34" s="6">
        <v>62.776000000000003</v>
      </c>
      <c r="H34" s="6">
        <v>90.975999999999999</v>
      </c>
      <c r="I34" s="6">
        <f t="shared" si="1"/>
        <v>20.700844178684491</v>
      </c>
      <c r="J34" s="6">
        <v>4</v>
      </c>
      <c r="K34" s="6">
        <v>4.1500000000000004</v>
      </c>
      <c r="L34" s="6">
        <f t="shared" si="2"/>
        <v>43.373493975903607</v>
      </c>
      <c r="M34" s="44"/>
      <c r="N34" s="44"/>
      <c r="O34" s="6">
        <v>3</v>
      </c>
      <c r="P34" s="6">
        <v>24.3</v>
      </c>
      <c r="Q34" s="6">
        <f t="shared" si="3"/>
        <v>1.8518518518518516</v>
      </c>
      <c r="R34" s="6">
        <f t="shared" si="4"/>
        <v>45.225345827755461</v>
      </c>
      <c r="S34" s="6">
        <v>30</v>
      </c>
      <c r="T34" s="6">
        <f t="shared" si="5"/>
        <v>13.049999999999997</v>
      </c>
      <c r="U34" s="6">
        <v>43.05</v>
      </c>
      <c r="V34" s="6">
        <v>58.4</v>
      </c>
      <c r="W34" s="6">
        <f t="shared" si="6"/>
        <v>7.3715753424657526</v>
      </c>
      <c r="X34" s="6">
        <f t="shared" si="7"/>
        <v>73.297765348905699</v>
      </c>
      <c r="Y34" s="7">
        <v>29</v>
      </c>
      <c r="Z34" s="7">
        <v>47</v>
      </c>
      <c r="AA34" s="9">
        <f t="shared" si="8"/>
        <v>0.61702127659574468</v>
      </c>
    </row>
    <row r="35" spans="1:27" ht="20.100000000000001" customHeight="1">
      <c r="A35" s="6" t="s">
        <v>61</v>
      </c>
      <c r="B35" s="7">
        <v>202120200127</v>
      </c>
      <c r="C35" s="7">
        <v>2021</v>
      </c>
      <c r="D35" s="6" t="s">
        <v>32</v>
      </c>
      <c r="E35" s="6">
        <v>70</v>
      </c>
      <c r="F35" s="6">
        <f t="shared" si="0"/>
        <v>10.5</v>
      </c>
      <c r="G35" s="6">
        <v>80.5</v>
      </c>
      <c r="H35" s="6">
        <v>90.975999999999999</v>
      </c>
      <c r="I35" s="6">
        <f t="shared" si="1"/>
        <v>26.545462539570874</v>
      </c>
      <c r="J35" s="6">
        <v>3.75</v>
      </c>
      <c r="K35" s="6">
        <v>4.1500000000000004</v>
      </c>
      <c r="L35" s="6">
        <f t="shared" si="2"/>
        <v>40.662650602409634</v>
      </c>
      <c r="M35" s="44"/>
      <c r="N35" s="44"/>
      <c r="O35" s="6">
        <v>0</v>
      </c>
      <c r="P35" s="6">
        <v>24.3</v>
      </c>
      <c r="Q35" s="6">
        <f t="shared" si="3"/>
        <v>0</v>
      </c>
      <c r="R35" s="6">
        <f t="shared" si="4"/>
        <v>40.662650602409634</v>
      </c>
      <c r="S35" s="6">
        <v>30</v>
      </c>
      <c r="T35" s="6">
        <f t="shared" si="5"/>
        <v>4.2999999999999972</v>
      </c>
      <c r="U35" s="6">
        <v>34.299999999999997</v>
      </c>
      <c r="V35" s="6">
        <v>58.4</v>
      </c>
      <c r="W35" s="6">
        <f t="shared" si="6"/>
        <v>5.8732876712328768</v>
      </c>
      <c r="X35" s="6">
        <f t="shared" si="7"/>
        <v>73.081400813213378</v>
      </c>
      <c r="Y35" s="7">
        <v>30</v>
      </c>
      <c r="Z35" s="7">
        <v>47</v>
      </c>
      <c r="AA35" s="9">
        <f t="shared" si="8"/>
        <v>0.63829787234042556</v>
      </c>
    </row>
    <row r="36" spans="1:27" ht="20.100000000000001" customHeight="1">
      <c r="A36" s="6" t="s">
        <v>62</v>
      </c>
      <c r="B36" s="7">
        <v>202120200109</v>
      </c>
      <c r="C36" s="7">
        <v>2021</v>
      </c>
      <c r="D36" s="6" t="s">
        <v>32</v>
      </c>
      <c r="E36" s="6">
        <v>70</v>
      </c>
      <c r="F36" s="6">
        <f t="shared" si="0"/>
        <v>9.0259999999999962</v>
      </c>
      <c r="G36" s="6">
        <v>79.025999999999996</v>
      </c>
      <c r="H36" s="6">
        <v>90.975999999999999</v>
      </c>
      <c r="I36" s="6">
        <f t="shared" si="1"/>
        <v>26.059400281392893</v>
      </c>
      <c r="J36" s="6">
        <v>3.8</v>
      </c>
      <c r="K36" s="6">
        <v>4.1500000000000004</v>
      </c>
      <c r="L36" s="6">
        <f t="shared" si="2"/>
        <v>41.204819277108427</v>
      </c>
      <c r="M36" s="44"/>
      <c r="N36" s="44"/>
      <c r="O36" s="6">
        <v>0</v>
      </c>
      <c r="P36" s="6">
        <v>24.3</v>
      </c>
      <c r="Q36" s="6">
        <f t="shared" si="3"/>
        <v>0</v>
      </c>
      <c r="R36" s="6">
        <f t="shared" si="4"/>
        <v>41.204819277108427</v>
      </c>
      <c r="S36" s="6">
        <v>30</v>
      </c>
      <c r="T36" s="6">
        <f t="shared" si="5"/>
        <v>3.1000000000000014</v>
      </c>
      <c r="U36" s="6">
        <v>33.1</v>
      </c>
      <c r="V36" s="6">
        <v>58.4</v>
      </c>
      <c r="W36" s="6">
        <f t="shared" si="6"/>
        <v>5.6678082191780819</v>
      </c>
      <c r="X36" s="6">
        <f t="shared" si="7"/>
        <v>72.932027777679409</v>
      </c>
      <c r="Y36" s="7">
        <v>31</v>
      </c>
      <c r="Z36" s="7">
        <v>47</v>
      </c>
      <c r="AA36" s="9">
        <f t="shared" si="8"/>
        <v>0.65957446808510634</v>
      </c>
    </row>
    <row r="37" spans="1:27" ht="20.100000000000001" customHeight="1">
      <c r="A37" s="6" t="s">
        <v>63</v>
      </c>
      <c r="B37" s="7">
        <v>202120200128</v>
      </c>
      <c r="C37" s="7">
        <v>2021</v>
      </c>
      <c r="D37" s="6" t="s">
        <v>32</v>
      </c>
      <c r="E37" s="6">
        <v>70</v>
      </c>
      <c r="F37" s="6">
        <f t="shared" si="0"/>
        <v>9.7750000000000057</v>
      </c>
      <c r="G37" s="6">
        <v>79.775000000000006</v>
      </c>
      <c r="H37" s="6">
        <v>90.975999999999999</v>
      </c>
      <c r="I37" s="6">
        <f t="shared" si="1"/>
        <v>26.306388498065424</v>
      </c>
      <c r="J37" s="6">
        <v>3.73</v>
      </c>
      <c r="K37" s="6">
        <v>4.1500000000000004</v>
      </c>
      <c r="L37" s="6">
        <f t="shared" si="2"/>
        <v>40.445783132530117</v>
      </c>
      <c r="M37" s="44"/>
      <c r="N37" s="44"/>
      <c r="O37" s="6">
        <v>0</v>
      </c>
      <c r="P37" s="6">
        <v>24.3</v>
      </c>
      <c r="Q37" s="6">
        <f t="shared" si="3"/>
        <v>0</v>
      </c>
      <c r="R37" s="6">
        <f t="shared" si="4"/>
        <v>40.445783132530117</v>
      </c>
      <c r="S37" s="6">
        <v>30</v>
      </c>
      <c r="T37" s="6">
        <f t="shared" si="5"/>
        <v>5.6000000000000014</v>
      </c>
      <c r="U37" s="6">
        <v>35.6</v>
      </c>
      <c r="V37" s="6">
        <v>58.4</v>
      </c>
      <c r="W37" s="6">
        <f t="shared" si="6"/>
        <v>6.095890410958904</v>
      </c>
      <c r="X37" s="6">
        <f t="shared" si="7"/>
        <v>72.848062041554442</v>
      </c>
      <c r="Y37" s="7">
        <v>32</v>
      </c>
      <c r="Z37" s="7">
        <v>47</v>
      </c>
      <c r="AA37" s="9">
        <f t="shared" si="8"/>
        <v>0.68085106382978722</v>
      </c>
    </row>
    <row r="38" spans="1:27" ht="20.100000000000001" customHeight="1">
      <c r="A38" s="6" t="s">
        <v>64</v>
      </c>
      <c r="B38" s="7">
        <v>202120200145</v>
      </c>
      <c r="C38" s="7">
        <v>2021</v>
      </c>
      <c r="D38" s="6" t="s">
        <v>32</v>
      </c>
      <c r="E38" s="6">
        <v>70</v>
      </c>
      <c r="F38" s="6">
        <f t="shared" si="0"/>
        <v>0.48300000000000409</v>
      </c>
      <c r="G38" s="6">
        <v>70.483000000000004</v>
      </c>
      <c r="H38" s="6">
        <v>90.975999999999999</v>
      </c>
      <c r="I38" s="6">
        <f t="shared" si="1"/>
        <v>23.242283679212104</v>
      </c>
      <c r="J38" s="6">
        <v>4</v>
      </c>
      <c r="K38" s="6">
        <v>4.1500000000000004</v>
      </c>
      <c r="L38" s="6">
        <f t="shared" si="2"/>
        <v>43.373493975903607</v>
      </c>
      <c r="M38" s="44"/>
      <c r="N38" s="44"/>
      <c r="O38" s="6">
        <v>0</v>
      </c>
      <c r="P38" s="6">
        <v>24.3</v>
      </c>
      <c r="Q38" s="6">
        <f t="shared" si="3"/>
        <v>0</v>
      </c>
      <c r="R38" s="6">
        <f t="shared" si="4"/>
        <v>43.373493975903607</v>
      </c>
      <c r="S38" s="6">
        <v>30</v>
      </c>
      <c r="T38" s="6">
        <f t="shared" si="5"/>
        <v>4.25</v>
      </c>
      <c r="U38" s="6">
        <v>34.25</v>
      </c>
      <c r="V38" s="6">
        <v>58.4</v>
      </c>
      <c r="W38" s="6">
        <f t="shared" si="6"/>
        <v>5.8647260273972606</v>
      </c>
      <c r="X38" s="6">
        <f t="shared" si="7"/>
        <v>72.48050368251296</v>
      </c>
      <c r="Y38" s="7">
        <v>33</v>
      </c>
      <c r="Z38" s="7">
        <v>47</v>
      </c>
      <c r="AA38" s="9">
        <f t="shared" si="8"/>
        <v>0.7021276595744681</v>
      </c>
    </row>
    <row r="39" spans="1:27" ht="20.100000000000001" customHeight="1">
      <c r="A39" s="6" t="s">
        <v>65</v>
      </c>
      <c r="B39" s="7">
        <v>202120200107</v>
      </c>
      <c r="C39" s="7">
        <v>2021</v>
      </c>
      <c r="D39" s="6" t="s">
        <v>32</v>
      </c>
      <c r="E39" s="6">
        <v>70</v>
      </c>
      <c r="F39" s="6">
        <f t="shared" si="0"/>
        <v>7.2579999999999956</v>
      </c>
      <c r="G39" s="6">
        <v>77.257999999999996</v>
      </c>
      <c r="H39" s="6">
        <v>90.975999999999999</v>
      </c>
      <c r="I39" s="6">
        <f t="shared" si="1"/>
        <v>25.476389377418222</v>
      </c>
      <c r="J39" s="6">
        <v>3.75</v>
      </c>
      <c r="K39" s="6">
        <v>4.1500000000000004</v>
      </c>
      <c r="L39" s="6">
        <f t="shared" si="2"/>
        <v>40.662650602409634</v>
      </c>
      <c r="M39" s="44"/>
      <c r="N39" s="44"/>
      <c r="O39" s="6">
        <v>0</v>
      </c>
      <c r="P39" s="6">
        <v>24.3</v>
      </c>
      <c r="Q39" s="6">
        <f t="shared" si="3"/>
        <v>0</v>
      </c>
      <c r="R39" s="6">
        <f t="shared" si="4"/>
        <v>40.662650602409634</v>
      </c>
      <c r="S39" s="6">
        <v>30</v>
      </c>
      <c r="T39" s="6">
        <f t="shared" si="5"/>
        <v>2.8999999999999986</v>
      </c>
      <c r="U39" s="6">
        <v>32.9</v>
      </c>
      <c r="V39" s="6">
        <v>58.4</v>
      </c>
      <c r="W39" s="6">
        <f t="shared" si="6"/>
        <v>5.6335616438356162</v>
      </c>
      <c r="X39" s="6">
        <f t="shared" si="7"/>
        <v>71.772601623663476</v>
      </c>
      <c r="Y39" s="7">
        <v>34</v>
      </c>
      <c r="Z39" s="7">
        <v>47</v>
      </c>
      <c r="AA39" s="9">
        <f t="shared" si="8"/>
        <v>0.72340425531914898</v>
      </c>
    </row>
    <row r="40" spans="1:27" ht="20.100000000000001" customHeight="1">
      <c r="A40" s="6" t="s">
        <v>66</v>
      </c>
      <c r="B40" s="7">
        <v>202120200110</v>
      </c>
      <c r="C40" s="7">
        <v>2021</v>
      </c>
      <c r="D40" s="6" t="s">
        <v>32</v>
      </c>
      <c r="E40" s="6">
        <v>70</v>
      </c>
      <c r="F40" s="6">
        <f t="shared" si="0"/>
        <v>8.5</v>
      </c>
      <c r="G40" s="6">
        <v>78.5</v>
      </c>
      <c r="H40" s="6">
        <v>90.975999999999999</v>
      </c>
      <c r="I40" s="6">
        <f t="shared" si="1"/>
        <v>25.885947942314459</v>
      </c>
      <c r="J40" s="6">
        <v>3.65</v>
      </c>
      <c r="K40" s="6">
        <v>4.1500000000000004</v>
      </c>
      <c r="L40" s="6">
        <f t="shared" si="2"/>
        <v>39.578313253012048</v>
      </c>
      <c r="M40" s="44"/>
      <c r="N40" s="44"/>
      <c r="O40" s="6">
        <v>1.333</v>
      </c>
      <c r="P40" s="6">
        <v>24.3</v>
      </c>
      <c r="Q40" s="6">
        <f t="shared" si="3"/>
        <v>0.82283950617283941</v>
      </c>
      <c r="R40" s="6">
        <f t="shared" si="4"/>
        <v>40.401152759184889</v>
      </c>
      <c r="S40" s="6">
        <v>30</v>
      </c>
      <c r="T40" s="6">
        <f t="shared" si="5"/>
        <v>2</v>
      </c>
      <c r="U40" s="6">
        <v>32</v>
      </c>
      <c r="V40" s="6">
        <v>58.4</v>
      </c>
      <c r="W40" s="6">
        <f t="shared" si="6"/>
        <v>5.4794520547945202</v>
      </c>
      <c r="X40" s="6">
        <f t="shared" si="7"/>
        <v>71.766552756293876</v>
      </c>
      <c r="Y40" s="7">
        <v>35</v>
      </c>
      <c r="Z40" s="7">
        <v>47</v>
      </c>
      <c r="AA40" s="9">
        <f t="shared" si="8"/>
        <v>0.74468085106382975</v>
      </c>
    </row>
    <row r="41" spans="1:27" ht="20.100000000000001" customHeight="1">
      <c r="A41" s="6" t="s">
        <v>67</v>
      </c>
      <c r="B41" s="7">
        <v>202120200105</v>
      </c>
      <c r="C41" s="7">
        <v>2021</v>
      </c>
      <c r="D41" s="6" t="s">
        <v>32</v>
      </c>
      <c r="E41" s="6">
        <v>69</v>
      </c>
      <c r="F41" s="6">
        <f t="shared" si="0"/>
        <v>0.25</v>
      </c>
      <c r="G41" s="6">
        <v>69.25</v>
      </c>
      <c r="H41" s="6">
        <v>90.975999999999999</v>
      </c>
      <c r="I41" s="6">
        <f t="shared" si="1"/>
        <v>22.835692930003518</v>
      </c>
      <c r="J41" s="6">
        <v>3.75</v>
      </c>
      <c r="K41" s="6">
        <v>4.1500000000000004</v>
      </c>
      <c r="L41" s="6">
        <f t="shared" si="2"/>
        <v>40.662650602409634</v>
      </c>
      <c r="M41" s="44"/>
      <c r="N41" s="44"/>
      <c r="O41" s="6">
        <v>1.3</v>
      </c>
      <c r="P41" s="6">
        <v>24.3</v>
      </c>
      <c r="Q41" s="6">
        <f t="shared" si="3"/>
        <v>0.80246913580246915</v>
      </c>
      <c r="R41" s="6">
        <f t="shared" si="4"/>
        <v>41.465119738212103</v>
      </c>
      <c r="S41" s="6">
        <v>30</v>
      </c>
      <c r="T41" s="6">
        <f t="shared" si="5"/>
        <v>10.899999999999999</v>
      </c>
      <c r="U41" s="6">
        <v>40.9</v>
      </c>
      <c r="V41" s="6">
        <v>58.4</v>
      </c>
      <c r="W41" s="6">
        <f t="shared" si="6"/>
        <v>7.0034246575342465</v>
      </c>
      <c r="X41" s="6">
        <f t="shared" si="7"/>
        <v>71.304237325749881</v>
      </c>
      <c r="Y41" s="7">
        <v>36</v>
      </c>
      <c r="Z41" s="7">
        <v>47</v>
      </c>
      <c r="AA41" s="9">
        <f t="shared" si="8"/>
        <v>0.76595744680851063</v>
      </c>
    </row>
    <row r="42" spans="1:27" ht="20.100000000000001" customHeight="1">
      <c r="A42" s="6" t="s">
        <v>68</v>
      </c>
      <c r="B42" s="7">
        <v>202120200119</v>
      </c>
      <c r="C42" s="7">
        <v>2021</v>
      </c>
      <c r="D42" s="6" t="s">
        <v>32</v>
      </c>
      <c r="E42" s="6">
        <v>70</v>
      </c>
      <c r="F42" s="6">
        <f t="shared" si="0"/>
        <v>6.0759999999999934</v>
      </c>
      <c r="G42" s="6">
        <v>76.075999999999993</v>
      </c>
      <c r="H42" s="6">
        <v>90.975999999999999</v>
      </c>
      <c r="I42" s="6">
        <f t="shared" si="1"/>
        <v>25.086616250439675</v>
      </c>
      <c r="J42" s="6">
        <v>3.75</v>
      </c>
      <c r="K42" s="6">
        <v>4.1500000000000004</v>
      </c>
      <c r="L42" s="6">
        <f t="shared" si="2"/>
        <v>40.662650602409634</v>
      </c>
      <c r="M42" s="44"/>
      <c r="N42" s="44"/>
      <c r="O42" s="6">
        <v>0</v>
      </c>
      <c r="P42" s="6">
        <v>24.3</v>
      </c>
      <c r="Q42" s="6">
        <f t="shared" si="3"/>
        <v>0</v>
      </c>
      <c r="R42" s="6">
        <f t="shared" si="4"/>
        <v>40.662650602409634</v>
      </c>
      <c r="S42" s="6">
        <v>30</v>
      </c>
      <c r="T42" s="6">
        <f t="shared" si="5"/>
        <v>2.2999999999999972</v>
      </c>
      <c r="U42" s="6">
        <v>32.299999999999997</v>
      </c>
      <c r="V42" s="6">
        <v>58.4</v>
      </c>
      <c r="W42" s="6">
        <f t="shared" si="6"/>
        <v>5.5308219178082183</v>
      </c>
      <c r="X42" s="6">
        <f t="shared" si="7"/>
        <v>71.280088770657528</v>
      </c>
      <c r="Y42" s="7">
        <v>37</v>
      </c>
      <c r="Z42" s="7">
        <v>47</v>
      </c>
      <c r="AA42" s="9">
        <f t="shared" si="8"/>
        <v>0.78723404255319152</v>
      </c>
    </row>
    <row r="43" spans="1:27" ht="20.100000000000001" customHeight="1">
      <c r="A43" s="6" t="s">
        <v>69</v>
      </c>
      <c r="B43" s="7">
        <v>202120200144</v>
      </c>
      <c r="C43" s="7">
        <v>2021</v>
      </c>
      <c r="D43" s="6" t="s">
        <v>32</v>
      </c>
      <c r="E43" s="6">
        <v>70</v>
      </c>
      <c r="F43" s="6">
        <f t="shared" si="0"/>
        <v>1.9500000000000028</v>
      </c>
      <c r="G43" s="6">
        <v>71.95</v>
      </c>
      <c r="H43" s="6">
        <v>90.975999999999999</v>
      </c>
      <c r="I43" s="6">
        <f t="shared" si="1"/>
        <v>23.726037636299687</v>
      </c>
      <c r="J43" s="6">
        <v>3.85</v>
      </c>
      <c r="K43" s="6">
        <v>4.1500000000000004</v>
      </c>
      <c r="L43" s="6">
        <f t="shared" si="2"/>
        <v>41.746987951807228</v>
      </c>
      <c r="M43" s="44"/>
      <c r="N43" s="44"/>
      <c r="O43" s="6">
        <v>0</v>
      </c>
      <c r="P43" s="6">
        <v>24.3</v>
      </c>
      <c r="Q43" s="6">
        <f t="shared" si="3"/>
        <v>0</v>
      </c>
      <c r="R43" s="6">
        <f t="shared" si="4"/>
        <v>41.746987951807228</v>
      </c>
      <c r="S43" s="6">
        <v>30</v>
      </c>
      <c r="T43" s="6">
        <f t="shared" si="5"/>
        <v>3.7000000000000028</v>
      </c>
      <c r="U43" s="6">
        <v>33.700000000000003</v>
      </c>
      <c r="V43" s="6">
        <v>58.4</v>
      </c>
      <c r="W43" s="6">
        <f t="shared" si="6"/>
        <v>5.7705479452054798</v>
      </c>
      <c r="X43" s="6">
        <f t="shared" si="7"/>
        <v>71.243573533312386</v>
      </c>
      <c r="Y43" s="7">
        <v>38</v>
      </c>
      <c r="Z43" s="7">
        <v>47</v>
      </c>
      <c r="AA43" s="9">
        <f t="shared" si="8"/>
        <v>0.80851063829787229</v>
      </c>
    </row>
    <row r="44" spans="1:27" ht="20.100000000000001" customHeight="1">
      <c r="A44" s="6" t="s">
        <v>70</v>
      </c>
      <c r="B44" s="7">
        <v>202120200113</v>
      </c>
      <c r="C44" s="7">
        <v>2021</v>
      </c>
      <c r="D44" s="6" t="s">
        <v>32</v>
      </c>
      <c r="E44" s="6">
        <v>70</v>
      </c>
      <c r="F44" s="6">
        <f t="shared" si="0"/>
        <v>6.5</v>
      </c>
      <c r="G44" s="6">
        <v>76.5</v>
      </c>
      <c r="H44" s="6">
        <v>90.975999999999999</v>
      </c>
      <c r="I44" s="6">
        <f t="shared" si="1"/>
        <v>25.226433345058037</v>
      </c>
      <c r="J44" s="6">
        <v>3.65</v>
      </c>
      <c r="K44" s="6">
        <v>4.1500000000000004</v>
      </c>
      <c r="L44" s="6">
        <f t="shared" si="2"/>
        <v>39.578313253012048</v>
      </c>
      <c r="M44" s="44"/>
      <c r="N44" s="44"/>
      <c r="O44" s="6">
        <v>0</v>
      </c>
      <c r="P44" s="6">
        <v>24.3</v>
      </c>
      <c r="Q44" s="6">
        <f t="shared" si="3"/>
        <v>0</v>
      </c>
      <c r="R44" s="6">
        <f t="shared" si="4"/>
        <v>39.578313253012048</v>
      </c>
      <c r="S44" s="6">
        <v>30</v>
      </c>
      <c r="T44" s="6">
        <f t="shared" si="5"/>
        <v>6.5499999999999972</v>
      </c>
      <c r="U44" s="6">
        <v>36.549999999999997</v>
      </c>
      <c r="V44" s="6">
        <v>58.4</v>
      </c>
      <c r="W44" s="6">
        <f t="shared" si="6"/>
        <v>6.2585616438356162</v>
      </c>
      <c r="X44" s="6">
        <f t="shared" si="7"/>
        <v>71.063308241905702</v>
      </c>
      <c r="Y44" s="7">
        <v>39</v>
      </c>
      <c r="Z44" s="7">
        <v>47</v>
      </c>
      <c r="AA44" s="9">
        <f t="shared" si="8"/>
        <v>0.82978723404255317</v>
      </c>
    </row>
    <row r="45" spans="1:27" ht="20.100000000000001" customHeight="1">
      <c r="A45" s="6" t="s">
        <v>71</v>
      </c>
      <c r="B45" s="7">
        <v>202120200122</v>
      </c>
      <c r="C45" s="7">
        <v>2021</v>
      </c>
      <c r="D45" s="6" t="s">
        <v>32</v>
      </c>
      <c r="E45" s="6">
        <v>70</v>
      </c>
      <c r="F45" s="6">
        <f t="shared" si="0"/>
        <v>3.1329999999999956</v>
      </c>
      <c r="G45" s="6">
        <v>73.132999999999996</v>
      </c>
      <c r="H45" s="6">
        <v>90.975999999999999</v>
      </c>
      <c r="I45" s="6">
        <f t="shared" si="1"/>
        <v>24.116140520576852</v>
      </c>
      <c r="J45" s="6">
        <v>3.8</v>
      </c>
      <c r="K45" s="6">
        <v>4.1500000000000004</v>
      </c>
      <c r="L45" s="6">
        <f t="shared" si="2"/>
        <v>41.204819277108427</v>
      </c>
      <c r="M45" s="44"/>
      <c r="N45" s="44"/>
      <c r="O45" s="6">
        <v>0</v>
      </c>
      <c r="P45" s="6">
        <v>24.3</v>
      </c>
      <c r="Q45" s="6">
        <f t="shared" si="3"/>
        <v>0</v>
      </c>
      <c r="R45" s="6">
        <f t="shared" si="4"/>
        <v>41.204819277108427</v>
      </c>
      <c r="S45" s="6">
        <v>30</v>
      </c>
      <c r="T45" s="6">
        <f t="shared" si="5"/>
        <v>2.7999999999999972</v>
      </c>
      <c r="U45" s="6">
        <v>32.799999999999997</v>
      </c>
      <c r="V45" s="6">
        <v>58.4</v>
      </c>
      <c r="W45" s="6">
        <f t="shared" si="6"/>
        <v>5.6164383561643829</v>
      </c>
      <c r="X45" s="6">
        <f t="shared" si="7"/>
        <v>70.937398153849657</v>
      </c>
      <c r="Y45" s="7">
        <v>40</v>
      </c>
      <c r="Z45" s="7">
        <v>47</v>
      </c>
      <c r="AA45" s="9">
        <f t="shared" si="8"/>
        <v>0.85106382978723405</v>
      </c>
    </row>
    <row r="46" spans="1:27" ht="20.100000000000001" customHeight="1">
      <c r="A46" s="6" t="s">
        <v>72</v>
      </c>
      <c r="B46" s="7">
        <v>202120200104</v>
      </c>
      <c r="C46" s="7">
        <v>2021</v>
      </c>
      <c r="D46" s="6" t="s">
        <v>32</v>
      </c>
      <c r="E46" s="6">
        <v>70</v>
      </c>
      <c r="F46" s="6">
        <f t="shared" si="0"/>
        <v>0.15000000000000568</v>
      </c>
      <c r="G46" s="6">
        <v>70.150000000000006</v>
      </c>
      <c r="H46" s="6">
        <v>90.975999999999999</v>
      </c>
      <c r="I46" s="6">
        <f t="shared" si="1"/>
        <v>23.132474498768907</v>
      </c>
      <c r="J46" s="6">
        <v>3.8</v>
      </c>
      <c r="K46" s="6">
        <v>4.1500000000000004</v>
      </c>
      <c r="L46" s="6">
        <f t="shared" si="2"/>
        <v>41.204819277108427</v>
      </c>
      <c r="M46" s="44"/>
      <c r="N46" s="44"/>
      <c r="O46" s="6">
        <v>0</v>
      </c>
      <c r="P46" s="6">
        <v>24.3</v>
      </c>
      <c r="Q46" s="6">
        <f t="shared" si="3"/>
        <v>0</v>
      </c>
      <c r="R46" s="6">
        <f t="shared" si="4"/>
        <v>41.204819277108427</v>
      </c>
      <c r="S46" s="6">
        <v>30</v>
      </c>
      <c r="T46" s="6">
        <f t="shared" si="5"/>
        <v>2.3999999999999986</v>
      </c>
      <c r="U46" s="6">
        <v>32.4</v>
      </c>
      <c r="V46" s="6">
        <v>58.4</v>
      </c>
      <c r="W46" s="6">
        <f t="shared" si="6"/>
        <v>5.5479452054794525</v>
      </c>
      <c r="X46" s="6">
        <f t="shared" si="7"/>
        <v>69.885238981356778</v>
      </c>
      <c r="Y46" s="7">
        <v>41</v>
      </c>
      <c r="Z46" s="7">
        <v>47</v>
      </c>
      <c r="AA46" s="9">
        <f t="shared" si="8"/>
        <v>0.87234042553191493</v>
      </c>
    </row>
    <row r="47" spans="1:27" ht="20.100000000000001" customHeight="1">
      <c r="A47" s="6" t="s">
        <v>73</v>
      </c>
      <c r="B47" s="7">
        <v>202120200136</v>
      </c>
      <c r="C47" s="7">
        <v>2021</v>
      </c>
      <c r="D47" s="6" t="s">
        <v>32</v>
      </c>
      <c r="E47" s="6">
        <v>70</v>
      </c>
      <c r="F47" s="6">
        <f t="shared" si="0"/>
        <v>1.3829999999999956</v>
      </c>
      <c r="G47" s="6">
        <v>71.382999999999996</v>
      </c>
      <c r="H47" s="6">
        <v>90.975999999999999</v>
      </c>
      <c r="I47" s="6">
        <f t="shared" si="1"/>
        <v>23.539065247977486</v>
      </c>
      <c r="J47" s="6">
        <v>3.7</v>
      </c>
      <c r="K47" s="6">
        <v>4.1500000000000004</v>
      </c>
      <c r="L47" s="6">
        <f t="shared" si="2"/>
        <v>40.120481927710841</v>
      </c>
      <c r="M47" s="44"/>
      <c r="N47" s="44"/>
      <c r="O47" s="6">
        <v>0</v>
      </c>
      <c r="P47" s="6">
        <v>24.3</v>
      </c>
      <c r="Q47" s="6">
        <f t="shared" si="3"/>
        <v>0</v>
      </c>
      <c r="R47" s="6">
        <f t="shared" si="4"/>
        <v>40.120481927710841</v>
      </c>
      <c r="S47" s="6">
        <v>30</v>
      </c>
      <c r="T47" s="6">
        <f t="shared" si="5"/>
        <v>3</v>
      </c>
      <c r="U47" s="6">
        <v>33</v>
      </c>
      <c r="V47" s="6">
        <v>58.4</v>
      </c>
      <c r="W47" s="6">
        <f t="shared" si="6"/>
        <v>5.6506849315068495</v>
      </c>
      <c r="X47" s="6">
        <f t="shared" si="7"/>
        <v>69.310232107195176</v>
      </c>
      <c r="Y47" s="7">
        <v>42</v>
      </c>
      <c r="Z47" s="7">
        <v>47</v>
      </c>
      <c r="AA47" s="9">
        <f t="shared" si="8"/>
        <v>0.8936170212765957</v>
      </c>
    </row>
    <row r="48" spans="1:27" ht="20.100000000000001" customHeight="1">
      <c r="A48" s="6" t="s">
        <v>74</v>
      </c>
      <c r="B48" s="7">
        <v>202120200111</v>
      </c>
      <c r="C48" s="7">
        <v>2021</v>
      </c>
      <c r="D48" s="6" t="s">
        <v>32</v>
      </c>
      <c r="E48" s="6">
        <v>70</v>
      </c>
      <c r="F48" s="6">
        <f t="shared" si="0"/>
        <v>2.75</v>
      </c>
      <c r="G48" s="6">
        <v>72.75</v>
      </c>
      <c r="H48" s="6">
        <v>90.975999999999999</v>
      </c>
      <c r="I48" s="6">
        <f t="shared" si="1"/>
        <v>23.989843475202253</v>
      </c>
      <c r="J48" s="6">
        <v>3.65</v>
      </c>
      <c r="K48" s="6">
        <v>4.1500000000000004</v>
      </c>
      <c r="L48" s="6">
        <f t="shared" si="2"/>
        <v>39.578313253012048</v>
      </c>
      <c r="M48" s="44"/>
      <c r="N48" s="44"/>
      <c r="O48" s="6">
        <v>0</v>
      </c>
      <c r="P48" s="6">
        <v>24.3</v>
      </c>
      <c r="Q48" s="6">
        <f t="shared" si="3"/>
        <v>0</v>
      </c>
      <c r="R48" s="6">
        <f t="shared" si="4"/>
        <v>39.578313253012048</v>
      </c>
      <c r="S48" s="6">
        <v>30</v>
      </c>
      <c r="T48" s="6">
        <f t="shared" si="5"/>
        <v>3.4500000000000028</v>
      </c>
      <c r="U48" s="6">
        <v>33.450000000000003</v>
      </c>
      <c r="V48" s="6">
        <v>58.4</v>
      </c>
      <c r="W48" s="6">
        <f t="shared" si="6"/>
        <v>5.7277397260273979</v>
      </c>
      <c r="X48" s="6">
        <f t="shared" si="7"/>
        <v>69.295896454241699</v>
      </c>
      <c r="Y48" s="7">
        <v>43</v>
      </c>
      <c r="Z48" s="7">
        <v>47</v>
      </c>
      <c r="AA48" s="9">
        <f t="shared" si="8"/>
        <v>0.91489361702127658</v>
      </c>
    </row>
    <row r="49" spans="1:27" ht="20.100000000000001" customHeight="1">
      <c r="A49" s="6" t="s">
        <v>75</v>
      </c>
      <c r="B49" s="7">
        <v>202120200138</v>
      </c>
      <c r="C49" s="7">
        <v>2021</v>
      </c>
      <c r="D49" s="6" t="s">
        <v>32</v>
      </c>
      <c r="E49" s="6">
        <v>69</v>
      </c>
      <c r="F49" s="6">
        <f t="shared" si="0"/>
        <v>7.9999999999955662E-3</v>
      </c>
      <c r="G49" s="6">
        <v>69.007999999999996</v>
      </c>
      <c r="H49" s="6">
        <v>90.975999999999999</v>
      </c>
      <c r="I49" s="6">
        <f t="shared" si="1"/>
        <v>22.75589166373549</v>
      </c>
      <c r="J49" s="6">
        <v>3.7</v>
      </c>
      <c r="K49" s="6">
        <v>4.1500000000000004</v>
      </c>
      <c r="L49" s="6">
        <f t="shared" si="2"/>
        <v>40.120481927710841</v>
      </c>
      <c r="M49" s="44"/>
      <c r="N49" s="44"/>
      <c r="O49" s="6">
        <v>0</v>
      </c>
      <c r="P49" s="6">
        <v>24.3</v>
      </c>
      <c r="Q49" s="6">
        <f t="shared" si="3"/>
        <v>0</v>
      </c>
      <c r="R49" s="6">
        <f t="shared" si="4"/>
        <v>40.120481927710841</v>
      </c>
      <c r="S49" s="6">
        <v>30</v>
      </c>
      <c r="T49" s="6">
        <f t="shared" si="5"/>
        <v>2.2999999999999972</v>
      </c>
      <c r="U49" s="6">
        <v>32.299999999999997</v>
      </c>
      <c r="V49" s="6">
        <v>58.4</v>
      </c>
      <c r="W49" s="6">
        <f t="shared" si="6"/>
        <v>5.5308219178082183</v>
      </c>
      <c r="X49" s="6">
        <f t="shared" si="7"/>
        <v>68.407195509254549</v>
      </c>
      <c r="Y49" s="7">
        <v>44</v>
      </c>
      <c r="Z49" s="7">
        <v>47</v>
      </c>
      <c r="AA49" s="9">
        <f t="shared" si="8"/>
        <v>0.93617021276595747</v>
      </c>
    </row>
    <row r="50" spans="1:27" ht="20.100000000000001" customHeight="1">
      <c r="A50" s="6" t="s">
        <v>76</v>
      </c>
      <c r="B50" s="7">
        <v>202120200129</v>
      </c>
      <c r="C50" s="7">
        <v>2021</v>
      </c>
      <c r="D50" s="6" t="s">
        <v>32</v>
      </c>
      <c r="E50" s="6">
        <v>70</v>
      </c>
      <c r="F50" s="6">
        <f t="shared" si="0"/>
        <v>1</v>
      </c>
      <c r="G50" s="6">
        <v>71</v>
      </c>
      <c r="H50" s="6">
        <v>90.975999999999999</v>
      </c>
      <c r="I50" s="6">
        <f t="shared" si="1"/>
        <v>23.412768202602887</v>
      </c>
      <c r="J50" s="6">
        <v>3.6</v>
      </c>
      <c r="K50" s="6">
        <v>4.1500000000000004</v>
      </c>
      <c r="L50" s="6">
        <f t="shared" si="2"/>
        <v>39.036144578313248</v>
      </c>
      <c r="M50" s="44"/>
      <c r="N50" s="44"/>
      <c r="O50" s="6">
        <v>0</v>
      </c>
      <c r="P50" s="6">
        <v>24.3</v>
      </c>
      <c r="Q50" s="6">
        <f t="shared" si="3"/>
        <v>0</v>
      </c>
      <c r="R50" s="6">
        <f t="shared" si="4"/>
        <v>39.036144578313248</v>
      </c>
      <c r="S50" s="6">
        <v>30</v>
      </c>
      <c r="T50" s="6">
        <f t="shared" si="5"/>
        <v>2.7000000000000028</v>
      </c>
      <c r="U50" s="6">
        <v>32.700000000000003</v>
      </c>
      <c r="V50" s="6">
        <v>58.4</v>
      </c>
      <c r="W50" s="6">
        <f t="shared" si="6"/>
        <v>5.5993150684931514</v>
      </c>
      <c r="X50" s="6">
        <f t="shared" si="7"/>
        <v>68.048227849409287</v>
      </c>
      <c r="Y50" s="7">
        <v>45</v>
      </c>
      <c r="Z50" s="7">
        <v>47</v>
      </c>
      <c r="AA50" s="9">
        <f t="shared" si="8"/>
        <v>0.95744680851063835</v>
      </c>
    </row>
    <row r="51" spans="1:27" ht="20.100000000000001" customHeight="1">
      <c r="A51" s="6" t="s">
        <v>77</v>
      </c>
      <c r="B51" s="7">
        <v>202120200126</v>
      </c>
      <c r="C51" s="7">
        <v>2021</v>
      </c>
      <c r="D51" s="6" t="s">
        <v>32</v>
      </c>
      <c r="E51" s="6">
        <v>70</v>
      </c>
      <c r="F51" s="6">
        <f t="shared" si="0"/>
        <v>1.6749999999999972</v>
      </c>
      <c r="G51" s="6">
        <v>71.674999999999997</v>
      </c>
      <c r="H51" s="6">
        <v>90.975999999999999</v>
      </c>
      <c r="I51" s="6">
        <f t="shared" si="1"/>
        <v>23.635354379176924</v>
      </c>
      <c r="J51" s="6">
        <v>3.5</v>
      </c>
      <c r="K51" s="6">
        <v>4.1500000000000004</v>
      </c>
      <c r="L51" s="6">
        <f t="shared" si="2"/>
        <v>37.951807228915662</v>
      </c>
      <c r="M51" s="44"/>
      <c r="N51" s="44"/>
      <c r="O51" s="6">
        <v>0</v>
      </c>
      <c r="P51" s="6">
        <v>24.3</v>
      </c>
      <c r="Q51" s="6">
        <f t="shared" si="3"/>
        <v>0</v>
      </c>
      <c r="R51" s="6">
        <f t="shared" si="4"/>
        <v>37.951807228915662</v>
      </c>
      <c r="S51" s="6">
        <v>30</v>
      </c>
      <c r="T51" s="6">
        <f t="shared" si="5"/>
        <v>2.5</v>
      </c>
      <c r="U51" s="6">
        <v>32.5</v>
      </c>
      <c r="V51" s="6">
        <v>58.4</v>
      </c>
      <c r="W51" s="6">
        <f t="shared" si="6"/>
        <v>5.5650684931506857</v>
      </c>
      <c r="X51" s="6">
        <f t="shared" si="7"/>
        <v>67.152230101243276</v>
      </c>
      <c r="Y51" s="7">
        <v>46</v>
      </c>
      <c r="Z51" s="7">
        <v>47</v>
      </c>
      <c r="AA51" s="9">
        <f t="shared" si="8"/>
        <v>0.97872340425531912</v>
      </c>
    </row>
    <row r="52" spans="1:27" ht="20.100000000000001" customHeight="1">
      <c r="A52" s="6" t="s">
        <v>78</v>
      </c>
      <c r="B52" s="7">
        <v>202120200124</v>
      </c>
      <c r="C52" s="7">
        <v>2021</v>
      </c>
      <c r="D52" s="6" t="s">
        <v>32</v>
      </c>
      <c r="E52" s="6">
        <v>70</v>
      </c>
      <c r="F52" s="6">
        <f t="shared" si="0"/>
        <v>2.5460000000000065</v>
      </c>
      <c r="G52" s="6">
        <v>72.546000000000006</v>
      </c>
      <c r="H52" s="6">
        <v>90.975999999999999</v>
      </c>
      <c r="I52" s="6">
        <f t="shared" si="1"/>
        <v>23.922572986282098</v>
      </c>
      <c r="J52" s="6">
        <v>3.4</v>
      </c>
      <c r="K52" s="6">
        <v>4.1500000000000004</v>
      </c>
      <c r="L52" s="6">
        <f t="shared" si="2"/>
        <v>36.867469879518069</v>
      </c>
      <c r="M52" s="44"/>
      <c r="N52" s="44"/>
      <c r="O52" s="6">
        <v>0</v>
      </c>
      <c r="P52" s="6">
        <v>24.3</v>
      </c>
      <c r="Q52" s="6">
        <f t="shared" si="3"/>
        <v>0</v>
      </c>
      <c r="R52" s="6">
        <f t="shared" si="4"/>
        <v>36.867469879518069</v>
      </c>
      <c r="S52" s="6">
        <v>30</v>
      </c>
      <c r="T52" s="6">
        <f t="shared" si="5"/>
        <v>0</v>
      </c>
      <c r="U52" s="6">
        <v>30</v>
      </c>
      <c r="V52" s="6">
        <v>58.4</v>
      </c>
      <c r="W52" s="6">
        <f t="shared" si="6"/>
        <v>5.1369863013698636</v>
      </c>
      <c r="X52" s="6">
        <f t="shared" si="7"/>
        <v>65.927029167170033</v>
      </c>
      <c r="Y52" s="7">
        <v>47</v>
      </c>
      <c r="Z52" s="7">
        <v>47</v>
      </c>
      <c r="AA52" s="9">
        <f t="shared" si="8"/>
        <v>1</v>
      </c>
    </row>
    <row r="53" spans="1:27" ht="61.5" customHeight="1">
      <c r="A53" s="10" t="s">
        <v>79</v>
      </c>
      <c r="B53" s="11"/>
      <c r="C53" s="12"/>
      <c r="D53" s="13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2"/>
      <c r="Z53" s="12"/>
      <c r="AA53" s="15"/>
    </row>
  </sheetData>
  <sortState xmlns:xlrd2="http://schemas.microsoft.com/office/spreadsheetml/2017/richdata2" ref="A6:AA52">
    <sortCondition descending="1" ref="X6:X52"/>
  </sortState>
  <mergeCells count="15">
    <mergeCell ref="A1:AA1"/>
    <mergeCell ref="A2:AA2"/>
    <mergeCell ref="A3:AA3"/>
    <mergeCell ref="E4:I4"/>
    <mergeCell ref="J4:R4"/>
    <mergeCell ref="S4:W4"/>
    <mergeCell ref="A53:AA53"/>
    <mergeCell ref="A4:A5"/>
    <mergeCell ref="B4:B5"/>
    <mergeCell ref="C4:C5"/>
    <mergeCell ref="D4:D5"/>
    <mergeCell ref="X4:X5"/>
    <mergeCell ref="Y4:Y5"/>
    <mergeCell ref="Z4:Z5"/>
    <mergeCell ref="AA4:AA5"/>
  </mergeCells>
  <phoneticPr fontId="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2022-09-26T11:55:00Z</dcterms:created>
  <dcterms:modified xsi:type="dcterms:W3CDTF">2022-09-27T02:32:41Z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CDE5B1E8011B4F988EA804F97A3525B9</vt:lpwstr>
  </property>
  <property fmtid="{D5CDD505-2E9C-101B-9397-08002B2CF9AE}" pid="3" name="KSOProductBuildVer">
    <vt:lpwstr>2052-11.1.0.12358</vt:lpwstr>
  </property>
</Properties>
</file>