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Lenovo\Desktop\"/>
    </mc:Choice>
  </mc:AlternateContent>
  <xr:revisionPtr revIDLastSave="0" documentId="13_ncr:1_{ED2B19D9-54E3-42E0-A1BB-E4A6C0FFC532}" xr6:coauthVersionLast="47" xr6:coauthVersionMax="47" xr10:uidLastSave="{00000000-0000-0000-0000-000000000000}"/>
  <bookViews>
    <workbookView xWindow="-120" yWindow="-120" windowWidth="20730" windowHeight="11160" xr2:uid="{00000000-000D-0000-FFFF-FFFF00000000}"/>
  </bookViews>
  <sheets>
    <sheet name="Sheet1" sheetId="1" r:id="rId1"/>
    <sheet name="Sheet2" sheetId="2" r:id="rId2"/>
    <sheet name="Sheet3" sheetId="3" r:id="rId3"/>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B47" i="1" l="1"/>
  <c r="X47" i="1"/>
  <c r="U47" i="1"/>
  <c r="P47" i="1"/>
  <c r="R47" i="1" s="1"/>
  <c r="L47" i="1"/>
  <c r="S47" i="1" s="1"/>
  <c r="I47" i="1"/>
  <c r="Y47" i="1" s="1"/>
  <c r="F47" i="1"/>
  <c r="AB46" i="1"/>
  <c r="X46" i="1"/>
  <c r="U46" i="1"/>
  <c r="P46" i="1"/>
  <c r="R46" i="1" s="1"/>
  <c r="L46" i="1"/>
  <c r="S46" i="1" s="1"/>
  <c r="I46" i="1"/>
  <c r="Y46" i="1" s="1"/>
  <c r="F46" i="1"/>
  <c r="AB45" i="1"/>
  <c r="X45" i="1"/>
  <c r="U45" i="1"/>
  <c r="P45" i="1"/>
  <c r="R45" i="1" s="1"/>
  <c r="L45" i="1"/>
  <c r="S45" i="1" s="1"/>
  <c r="I45" i="1"/>
  <c r="Y45" i="1" s="1"/>
  <c r="F45" i="1"/>
  <c r="AB44" i="1"/>
  <c r="X44" i="1"/>
  <c r="U44" i="1"/>
  <c r="P44" i="1"/>
  <c r="R44" i="1" s="1"/>
  <c r="L44" i="1"/>
  <c r="S44" i="1" s="1"/>
  <c r="I44" i="1"/>
  <c r="Y44" i="1" s="1"/>
  <c r="F44" i="1"/>
  <c r="AB43" i="1"/>
  <c r="X43" i="1"/>
  <c r="U43" i="1"/>
  <c r="P43" i="1"/>
  <c r="R43" i="1" s="1"/>
  <c r="L43" i="1"/>
  <c r="S43" i="1" s="1"/>
  <c r="I43" i="1"/>
  <c r="Y43" i="1" s="1"/>
  <c r="F43" i="1"/>
  <c r="AB42" i="1"/>
  <c r="X42" i="1"/>
  <c r="U42" i="1"/>
  <c r="P42" i="1"/>
  <c r="R42" i="1" s="1"/>
  <c r="L42" i="1"/>
  <c r="S42" i="1" s="1"/>
  <c r="I42" i="1"/>
  <c r="Y42" i="1" s="1"/>
  <c r="F42" i="1"/>
  <c r="AB41" i="1"/>
  <c r="X41" i="1"/>
  <c r="U41" i="1"/>
  <c r="P41" i="1"/>
  <c r="R41" i="1" s="1"/>
  <c r="L41" i="1"/>
  <c r="S41" i="1" s="1"/>
  <c r="I41" i="1"/>
  <c r="Y41" i="1" s="1"/>
  <c r="F41" i="1"/>
  <c r="AB40" i="1"/>
  <c r="X40" i="1"/>
  <c r="U40" i="1"/>
  <c r="P40" i="1"/>
  <c r="R40" i="1" s="1"/>
  <c r="L40" i="1"/>
  <c r="S40" i="1" s="1"/>
  <c r="I40" i="1"/>
  <c r="Y40" i="1" s="1"/>
  <c r="F40" i="1"/>
  <c r="AB39" i="1"/>
  <c r="X39" i="1"/>
  <c r="U39" i="1"/>
  <c r="P39" i="1"/>
  <c r="R39" i="1" s="1"/>
  <c r="L39" i="1"/>
  <c r="S39" i="1" s="1"/>
  <c r="I39" i="1"/>
  <c r="Y39" i="1" s="1"/>
  <c r="F39" i="1"/>
  <c r="AB38" i="1"/>
  <c r="X38" i="1"/>
  <c r="U38" i="1"/>
  <c r="P38" i="1"/>
  <c r="R38" i="1" s="1"/>
  <c r="L38" i="1"/>
  <c r="S38" i="1" s="1"/>
  <c r="I38" i="1"/>
  <c r="Y38" i="1" s="1"/>
  <c r="F38" i="1"/>
  <c r="AB37" i="1"/>
  <c r="X37" i="1"/>
  <c r="U37" i="1"/>
  <c r="P37" i="1"/>
  <c r="R37" i="1" s="1"/>
  <c r="L37" i="1"/>
  <c r="S37" i="1" s="1"/>
  <c r="I37" i="1"/>
  <c r="Y37" i="1" s="1"/>
  <c r="F37" i="1"/>
  <c r="AB36" i="1"/>
  <c r="X36" i="1"/>
  <c r="U36" i="1"/>
  <c r="P36" i="1"/>
  <c r="R36" i="1" s="1"/>
  <c r="L36" i="1"/>
  <c r="S36" i="1" s="1"/>
  <c r="I36" i="1"/>
  <c r="Y36" i="1" s="1"/>
  <c r="F36" i="1"/>
  <c r="AB35" i="1"/>
  <c r="X35" i="1"/>
  <c r="U35" i="1"/>
  <c r="P35" i="1"/>
  <c r="R35" i="1" s="1"/>
  <c r="L35" i="1"/>
  <c r="S35" i="1" s="1"/>
  <c r="I35" i="1"/>
  <c r="Y35" i="1" s="1"/>
  <c r="F35" i="1"/>
  <c r="AB34" i="1"/>
  <c r="X34" i="1"/>
  <c r="U34" i="1"/>
  <c r="P34" i="1"/>
  <c r="R34" i="1" s="1"/>
  <c r="L34" i="1"/>
  <c r="S34" i="1" s="1"/>
  <c r="I34" i="1"/>
  <c r="Y34" i="1" s="1"/>
  <c r="F34" i="1"/>
  <c r="AB33" i="1"/>
  <c r="X33" i="1"/>
  <c r="U33" i="1"/>
  <c r="P33" i="1"/>
  <c r="R33" i="1" s="1"/>
  <c r="L33" i="1"/>
  <c r="S33" i="1" s="1"/>
  <c r="I33" i="1"/>
  <c r="Y33" i="1" s="1"/>
  <c r="F33" i="1"/>
  <c r="AB32" i="1"/>
  <c r="X32" i="1"/>
  <c r="U32" i="1"/>
  <c r="P32" i="1"/>
  <c r="R32" i="1" s="1"/>
  <c r="L32" i="1"/>
  <c r="S32" i="1" s="1"/>
  <c r="I32" i="1"/>
  <c r="Y32" i="1" s="1"/>
  <c r="F32" i="1"/>
  <c r="AB31" i="1"/>
  <c r="X31" i="1"/>
  <c r="U31" i="1"/>
  <c r="P31" i="1"/>
  <c r="R31" i="1" s="1"/>
  <c r="L31" i="1"/>
  <c r="S31" i="1" s="1"/>
  <c r="I31" i="1"/>
  <c r="Y31" i="1" s="1"/>
  <c r="F31" i="1"/>
  <c r="AB30" i="1"/>
  <c r="X30" i="1"/>
  <c r="U30" i="1"/>
  <c r="P30" i="1"/>
  <c r="R30" i="1" s="1"/>
  <c r="L30" i="1"/>
  <c r="S30" i="1" s="1"/>
  <c r="I30" i="1"/>
  <c r="Y30" i="1" s="1"/>
  <c r="F30" i="1"/>
  <c r="AB29" i="1"/>
  <c r="X29" i="1"/>
  <c r="U29" i="1"/>
  <c r="P29" i="1"/>
  <c r="R29" i="1" s="1"/>
  <c r="L29" i="1"/>
  <c r="S29" i="1" s="1"/>
  <c r="I29" i="1"/>
  <c r="Y29" i="1" s="1"/>
  <c r="F29" i="1"/>
  <c r="AB28" i="1"/>
  <c r="X28" i="1"/>
  <c r="U28" i="1"/>
  <c r="P28" i="1"/>
  <c r="R28" i="1" s="1"/>
  <c r="L28" i="1"/>
  <c r="S28" i="1" s="1"/>
  <c r="I28" i="1"/>
  <c r="Y28" i="1" s="1"/>
  <c r="F28" i="1"/>
  <c r="AB27" i="1"/>
  <c r="X27" i="1"/>
  <c r="U27" i="1"/>
  <c r="P27" i="1"/>
  <c r="R27" i="1" s="1"/>
  <c r="L27" i="1"/>
  <c r="S27" i="1" s="1"/>
  <c r="I27" i="1"/>
  <c r="Y27" i="1" s="1"/>
  <c r="F27" i="1"/>
  <c r="AB26" i="1"/>
  <c r="X26" i="1"/>
  <c r="U26" i="1"/>
  <c r="P26" i="1"/>
  <c r="R26" i="1" s="1"/>
  <c r="L26" i="1"/>
  <c r="S26" i="1" s="1"/>
  <c r="I26" i="1"/>
  <c r="Y26" i="1" s="1"/>
  <c r="F26" i="1"/>
  <c r="AB25" i="1"/>
  <c r="X25" i="1"/>
  <c r="U25" i="1"/>
  <c r="P25" i="1"/>
  <c r="R25" i="1" s="1"/>
  <c r="L25" i="1"/>
  <c r="S25" i="1" s="1"/>
  <c r="I25" i="1"/>
  <c r="Y25" i="1" s="1"/>
  <c r="F25" i="1"/>
  <c r="AB24" i="1"/>
  <c r="X24" i="1"/>
  <c r="U24" i="1"/>
  <c r="P24" i="1"/>
  <c r="R24" i="1" s="1"/>
  <c r="L24" i="1"/>
  <c r="S24" i="1" s="1"/>
  <c r="I24" i="1"/>
  <c r="Y24" i="1" s="1"/>
  <c r="F24" i="1"/>
  <c r="AB23" i="1"/>
  <c r="X23" i="1"/>
  <c r="U23" i="1"/>
  <c r="P23" i="1"/>
  <c r="R23" i="1" s="1"/>
  <c r="L23" i="1"/>
  <c r="S23" i="1" s="1"/>
  <c r="I23" i="1"/>
  <c r="Y23" i="1" s="1"/>
  <c r="F23" i="1"/>
  <c r="AB22" i="1"/>
  <c r="X22" i="1"/>
  <c r="U22" i="1"/>
  <c r="P22" i="1"/>
  <c r="R22" i="1" s="1"/>
  <c r="L22" i="1"/>
  <c r="S22" i="1" s="1"/>
  <c r="I22" i="1"/>
  <c r="Y22" i="1" s="1"/>
  <c r="F22" i="1"/>
  <c r="AB21" i="1"/>
  <c r="X21" i="1"/>
  <c r="U21" i="1"/>
  <c r="P21" i="1"/>
  <c r="R21" i="1" s="1"/>
  <c r="L21" i="1"/>
  <c r="S21" i="1" s="1"/>
  <c r="I21" i="1"/>
  <c r="Y21" i="1" s="1"/>
  <c r="F21" i="1"/>
  <c r="AB20" i="1"/>
  <c r="X20" i="1"/>
  <c r="U20" i="1"/>
  <c r="P20" i="1"/>
  <c r="R20" i="1" s="1"/>
  <c r="L20" i="1"/>
  <c r="S20" i="1" s="1"/>
  <c r="I20" i="1"/>
  <c r="Y20" i="1" s="1"/>
  <c r="F20" i="1"/>
  <c r="AB19" i="1"/>
  <c r="X19" i="1"/>
  <c r="U19" i="1"/>
  <c r="P19" i="1"/>
  <c r="R19" i="1" s="1"/>
  <c r="L19" i="1"/>
  <c r="S19" i="1" s="1"/>
  <c r="I19" i="1"/>
  <c r="Y19" i="1" s="1"/>
  <c r="F19" i="1"/>
  <c r="AB18" i="1"/>
  <c r="X18" i="1"/>
  <c r="U18" i="1"/>
  <c r="P18" i="1"/>
  <c r="R18" i="1" s="1"/>
  <c r="L18" i="1"/>
  <c r="S18" i="1" s="1"/>
  <c r="I18" i="1"/>
  <c r="Y18" i="1" s="1"/>
  <c r="F18" i="1"/>
  <c r="AB17" i="1"/>
  <c r="X17" i="1"/>
  <c r="U17" i="1"/>
  <c r="P17" i="1"/>
  <c r="R17" i="1" s="1"/>
  <c r="L17" i="1"/>
  <c r="S17" i="1" s="1"/>
  <c r="I17" i="1"/>
  <c r="Y17" i="1" s="1"/>
  <c r="F17" i="1"/>
  <c r="AB16" i="1"/>
  <c r="X16" i="1"/>
  <c r="U16" i="1"/>
  <c r="P16" i="1"/>
  <c r="R16" i="1" s="1"/>
  <c r="L16" i="1"/>
  <c r="S16" i="1" s="1"/>
  <c r="I16" i="1"/>
  <c r="Y16" i="1" s="1"/>
  <c r="F16" i="1"/>
  <c r="AB15" i="1"/>
  <c r="X15" i="1"/>
  <c r="U15" i="1"/>
  <c r="P15" i="1"/>
  <c r="R15" i="1" s="1"/>
  <c r="L15" i="1"/>
  <c r="S15" i="1" s="1"/>
  <c r="I15" i="1"/>
  <c r="Y15" i="1" s="1"/>
  <c r="F15" i="1"/>
  <c r="AB14" i="1"/>
  <c r="X14" i="1"/>
  <c r="U14" i="1"/>
  <c r="P14" i="1"/>
  <c r="R14" i="1" s="1"/>
  <c r="L14" i="1"/>
  <c r="S14" i="1" s="1"/>
  <c r="I14" i="1"/>
  <c r="Y14" i="1" s="1"/>
  <c r="F14" i="1"/>
  <c r="AB13" i="1"/>
  <c r="X13" i="1"/>
  <c r="U13" i="1"/>
  <c r="P13" i="1"/>
  <c r="R13" i="1" s="1"/>
  <c r="L13" i="1"/>
  <c r="S13" i="1" s="1"/>
  <c r="I13" i="1"/>
  <c r="Y13" i="1" s="1"/>
  <c r="F13" i="1"/>
  <c r="AB12" i="1"/>
  <c r="X12" i="1"/>
  <c r="U12" i="1"/>
  <c r="P12" i="1"/>
  <c r="R12" i="1" s="1"/>
  <c r="L12" i="1"/>
  <c r="S12" i="1" s="1"/>
  <c r="I12" i="1"/>
  <c r="Y12" i="1" s="1"/>
  <c r="F12" i="1"/>
  <c r="AB11" i="1"/>
  <c r="X11" i="1"/>
  <c r="U11" i="1"/>
  <c r="P11" i="1"/>
  <c r="R11" i="1" s="1"/>
  <c r="L11" i="1"/>
  <c r="S11" i="1" s="1"/>
  <c r="I11" i="1"/>
  <c r="Y11" i="1" s="1"/>
  <c r="F11" i="1"/>
  <c r="AB10" i="1"/>
  <c r="X10" i="1"/>
  <c r="U10" i="1"/>
  <c r="P10" i="1"/>
  <c r="R10" i="1" s="1"/>
  <c r="L10" i="1"/>
  <c r="S10" i="1" s="1"/>
  <c r="I10" i="1"/>
  <c r="Y10" i="1" s="1"/>
  <c r="F10" i="1"/>
  <c r="AB9" i="1"/>
  <c r="X9" i="1"/>
  <c r="U9" i="1"/>
  <c r="P9" i="1"/>
  <c r="R9" i="1" s="1"/>
  <c r="L9" i="1"/>
  <c r="S9" i="1" s="1"/>
  <c r="I9" i="1"/>
  <c r="Y9" i="1" s="1"/>
  <c r="F9" i="1"/>
  <c r="AB8" i="1"/>
  <c r="X8" i="1"/>
  <c r="U8" i="1"/>
  <c r="P8" i="1"/>
  <c r="R8" i="1" s="1"/>
  <c r="L8" i="1"/>
  <c r="S8" i="1" s="1"/>
  <c r="I8" i="1"/>
  <c r="Y8" i="1" s="1"/>
  <c r="F8" i="1"/>
  <c r="AB7" i="1"/>
  <c r="X7" i="1"/>
  <c r="U7" i="1"/>
  <c r="P7" i="1"/>
  <c r="R7" i="1" s="1"/>
  <c r="L7" i="1"/>
  <c r="S7" i="1" s="1"/>
  <c r="I7" i="1"/>
  <c r="Y7" i="1" s="1"/>
  <c r="F7" i="1"/>
  <c r="AB6" i="1"/>
  <c r="X6" i="1"/>
  <c r="U6" i="1"/>
  <c r="P6" i="1"/>
  <c r="R6" i="1" s="1"/>
  <c r="L6" i="1"/>
  <c r="S6" i="1" s="1"/>
  <c r="I6" i="1"/>
  <c r="Y6" i="1" s="1"/>
  <c r="F6" i="1"/>
</calcChain>
</file>

<file path=xl/sharedStrings.xml><?xml version="1.0" encoding="utf-8"?>
<sst xmlns="http://schemas.openxmlformats.org/spreadsheetml/2006/main" count="205" uniqueCount="122">
  <si>
    <r>
      <t xml:space="preserve">  2020  </t>
    </r>
    <r>
      <rPr>
        <b/>
        <sz val="14"/>
        <rFont val="仿宋_GB2312"/>
        <charset val="134"/>
      </rPr>
      <t xml:space="preserve"> 级研究生综合素质测评结果汇总表</t>
    </r>
  </si>
  <si>
    <t>(2021-2022学年)</t>
  </si>
  <si>
    <t>学院 （公章）：                                                                                    分管领导签字：</t>
  </si>
  <si>
    <t>姓名</t>
  </si>
  <si>
    <t>学号</t>
  </si>
  <si>
    <t>年级</t>
  </si>
  <si>
    <t>专业</t>
  </si>
  <si>
    <t>德育模块</t>
  </si>
  <si>
    <t>智育模块</t>
  </si>
  <si>
    <t>素质拓展模块</t>
  </si>
  <si>
    <t>综合成绩</t>
  </si>
  <si>
    <t>同年级同专业排名</t>
  </si>
  <si>
    <t>同年级同专业人数</t>
  </si>
  <si>
    <t>排名百分比</t>
  </si>
  <si>
    <t>加减分</t>
  </si>
  <si>
    <t>本人德育分</t>
  </si>
  <si>
    <t>德育分最大值</t>
  </si>
  <si>
    <t>折算后德育分</t>
  </si>
  <si>
    <t>本人成绩分</t>
  </si>
  <si>
    <t>成绩分最大值</t>
  </si>
  <si>
    <t>折算后成绩分</t>
  </si>
  <si>
    <t>科研项目分</t>
  </si>
  <si>
    <t>科研成果分</t>
  </si>
  <si>
    <t>学科竞赛分</t>
  </si>
  <si>
    <t>本人科研分</t>
  </si>
  <si>
    <t>科研分最大值</t>
  </si>
  <si>
    <t>折算后科研分</t>
  </si>
  <si>
    <t>折算后智育分</t>
  </si>
  <si>
    <t>基本分  30分</t>
  </si>
  <si>
    <t>本人素质拓展分</t>
  </si>
  <si>
    <t>素质拓展分最大值</t>
  </si>
  <si>
    <t>折算后素质拓展分</t>
  </si>
  <si>
    <t>凌哲宏</t>
  </si>
  <si>
    <t>201920200002</t>
  </si>
  <si>
    <t>2020级</t>
  </si>
  <si>
    <t>马克思主义理论</t>
  </si>
  <si>
    <t>夏净</t>
  </si>
  <si>
    <t>202020200098</t>
  </si>
  <si>
    <t>李温棋</t>
  </si>
  <si>
    <t>202020200124</t>
  </si>
  <si>
    <t>吴文炳</t>
  </si>
  <si>
    <t>202020200094</t>
  </si>
  <si>
    <t>赵倍欣</t>
  </si>
  <si>
    <t>202020200114</t>
  </si>
  <si>
    <t>高佳艳</t>
  </si>
  <si>
    <t>202020200104</t>
  </si>
  <si>
    <t>李永辉</t>
  </si>
  <si>
    <t>202020200105</t>
  </si>
  <si>
    <t>刘芳</t>
  </si>
  <si>
    <t>202020200100</t>
  </si>
  <si>
    <t>杨静</t>
  </si>
  <si>
    <t>202020200132</t>
  </si>
  <si>
    <t>逯黄蕾</t>
  </si>
  <si>
    <t>202020201104</t>
  </si>
  <si>
    <t>翁士讯</t>
  </si>
  <si>
    <t>202020200129</t>
  </si>
  <si>
    <t>宋艺璇</t>
  </si>
  <si>
    <t>202020200097</t>
  </si>
  <si>
    <t>朱依萍</t>
  </si>
  <si>
    <t>202020200109</t>
  </si>
  <si>
    <t>鲁静思</t>
  </si>
  <si>
    <t>202020200113</t>
  </si>
  <si>
    <t>马玉昱</t>
  </si>
  <si>
    <t>202020200102</t>
  </si>
  <si>
    <t>向佩婷</t>
  </si>
  <si>
    <t>202020200116</t>
  </si>
  <si>
    <t>杜群星</t>
  </si>
  <si>
    <t>202020200103</t>
  </si>
  <si>
    <t>孟靓雳</t>
  </si>
  <si>
    <t>202020200095</t>
  </si>
  <si>
    <t>王梦茹</t>
  </si>
  <si>
    <t>202020200117</t>
  </si>
  <si>
    <t>谢泽宇</t>
  </si>
  <si>
    <t>202020200115</t>
  </si>
  <si>
    <t>秦玉婷</t>
  </si>
  <si>
    <t>202020200127</t>
  </si>
  <si>
    <t>方萱</t>
  </si>
  <si>
    <t>202020200119</t>
  </si>
  <si>
    <t>朱媛媛</t>
  </si>
  <si>
    <t>202020200123</t>
  </si>
  <si>
    <t>周雨萱</t>
  </si>
  <si>
    <t>202020200099</t>
  </si>
  <si>
    <t>朱梦婷</t>
  </si>
  <si>
    <t>202020200106</t>
  </si>
  <si>
    <t>余悦</t>
  </si>
  <si>
    <t>2020202000110</t>
  </si>
  <si>
    <t>程琦</t>
  </si>
  <si>
    <t>202020200130</t>
  </si>
  <si>
    <t>郭文静</t>
  </si>
  <si>
    <t>202020200126</t>
  </si>
  <si>
    <t>张晓娜</t>
  </si>
  <si>
    <t>202020200107</t>
  </si>
  <si>
    <t>张宁</t>
  </si>
  <si>
    <t>202020200112</t>
  </si>
  <si>
    <t>徐潘珽</t>
  </si>
  <si>
    <t>202020200128</t>
  </si>
  <si>
    <t>余雪微</t>
  </si>
  <si>
    <t>202020200131</t>
  </si>
  <si>
    <t>管丽华</t>
  </si>
  <si>
    <t>202020200122</t>
  </si>
  <si>
    <t>姚聪</t>
  </si>
  <si>
    <t>202020200121</t>
  </si>
  <si>
    <t>87</t>
  </si>
  <si>
    <t>32</t>
  </si>
  <si>
    <t>王笑笑</t>
  </si>
  <si>
    <t>202020200118</t>
  </si>
  <si>
    <t>孙镱熳</t>
  </si>
  <si>
    <t>202020200096</t>
  </si>
  <si>
    <t>李婉晴</t>
  </si>
  <si>
    <t>202020200125</t>
  </si>
  <si>
    <t>王玉婷</t>
  </si>
  <si>
    <t>202020200120</t>
  </si>
  <si>
    <t>刘沛</t>
  </si>
  <si>
    <t>202020200108</t>
  </si>
  <si>
    <t>王庆</t>
  </si>
  <si>
    <t>202020200133</t>
  </si>
  <si>
    <t>应雷</t>
  </si>
  <si>
    <t>202020200101</t>
  </si>
  <si>
    <t>夏冰倩</t>
  </si>
  <si>
    <t>202020200111</t>
  </si>
  <si>
    <t>备注：
1.表中德育分等各项最大值一般指同年级同专业研究生对应项目的最大值。
2.本人成绩分指研究生信息管理系统自动计算得出的成绩分。
3.折算后德育分、成绩分、科研分、智育分、素质拓展分指按《浙江师范大学研究生综合测评办法（修订）》中相应公式进行折算。</t>
  </si>
  <si>
    <t>基本分    50分</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</si>
</sst>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4">
    <font>
      <sz val="11"/>
      <color theme="1"/>
      <name val="宋体"/>
      <charset val="134"/>
      <scheme val="minor"/>
    </font>
    <font>
      <b/>
      <u/>
      <sz val="14"/>
      <name val="仿宋_GB2312"/>
      <charset val="134"/>
    </font>
    <font>
      <b/>
      <sz val="14"/>
      <name val="仿宋_GB2312"/>
      <charset val="134"/>
    </font>
    <font>
      <sz val="10"/>
      <name val="仿宋_GB2312"/>
      <charset val="134"/>
    </font>
    <font>
      <sz val="12"/>
      <name val="仿宋_GB2312"/>
      <charset val="134"/>
    </font>
    <font>
      <sz val="10"/>
      <name val="仿宋_GB2312"/>
      <family val="3"/>
      <charset val="134"/>
    </font>
    <font>
      <sz val="10"/>
      <color rgb="FF000000"/>
      <name val="仿宋_GB2312"/>
      <family val="3"/>
      <charset val="134"/>
    </font>
    <font>
      <sz val="10"/>
      <color rgb="FF000000"/>
      <name val="仿宋_GB2312"/>
      <charset val="134"/>
    </font>
    <font>
      <sz val="10"/>
      <name val="宋体"/>
      <family val="3"/>
      <charset val="134"/>
    </font>
    <font>
      <sz val="10"/>
      <name val="宋体"/>
      <family val="3"/>
      <charset val="134"/>
      <scheme val="minor"/>
    </font>
    <font>
      <sz val="10"/>
      <color indexed="10"/>
      <name val="仿宋_GB2312"/>
      <charset val="134"/>
    </font>
    <font>
      <sz val="12"/>
      <name val="宋体"/>
      <family val="3"/>
      <charset val="134"/>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indexed="45"/>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9" fontId="11" fillId="0" borderId="0" applyFont="0" applyFill="0" applyBorder="0" applyAlignment="0" applyProtection="0"/>
    <xf numFmtId="0" fontId="12" fillId="0" borderId="0"/>
    <xf numFmtId="0" fontId="11" fillId="0" borderId="0"/>
  </cellStyleXfs>
  <cellXfs count="52">
    <xf numFmtId="0" fontId="0" fillId="0" borderId="0" xfId="0">
      <alignment vertical="center"/>
    </xf>
    <xf numFmtId="176" fontId="0" fillId="0" borderId="0" xfId="0" applyNumberFormat="1">
      <alignment vertical="center"/>
    </xf>
    <xf numFmtId="10" fontId="0" fillId="0" borderId="0" xfId="0" applyNumberFormat="1">
      <alignment vertical="center"/>
    </xf>
    <xf numFmtId="176" fontId="3" fillId="0" borderId="6" xfId="2" applyNumberFormat="1" applyFont="1" applyBorder="1" applyAlignment="1">
      <alignment horizontal="center" vertical="center" wrapText="1"/>
    </xf>
    <xf numFmtId="0" fontId="3" fillId="0" borderId="6" xfId="2" applyFont="1" applyBorder="1" applyAlignment="1">
      <alignment horizontal="center" vertical="center" wrapText="1"/>
    </xf>
    <xf numFmtId="49" fontId="3" fillId="0" borderId="6" xfId="3" applyNumberFormat="1" applyFont="1" applyBorder="1" applyAlignment="1">
      <alignment horizontal="center" vertical="center" wrapText="1"/>
    </xf>
    <xf numFmtId="49"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176" fontId="0" fillId="0" borderId="6" xfId="0" applyNumberFormat="1" applyBorder="1" applyAlignment="1">
      <alignment horizontal="center" vertical="center"/>
    </xf>
    <xf numFmtId="176" fontId="5" fillId="0" borderId="6" xfId="0" applyNumberFormat="1" applyFont="1" applyFill="1" applyBorder="1" applyAlignment="1">
      <alignment horizontal="center" vertical="center" wrapText="1"/>
    </xf>
    <xf numFmtId="176" fontId="6" fillId="0" borderId="6" xfId="0" applyNumberFormat="1" applyFont="1" applyFill="1" applyBorder="1" applyAlignment="1">
      <alignment horizontal="center" vertical="center" wrapText="1"/>
    </xf>
    <xf numFmtId="49" fontId="7" fillId="0" borderId="6" xfId="3" applyNumberFormat="1" applyFont="1" applyFill="1" applyBorder="1" applyAlignment="1">
      <alignment horizontal="center" vertical="center" wrapText="1"/>
    </xf>
    <xf numFmtId="49" fontId="3" fillId="0" borderId="6" xfId="3" applyNumberFormat="1" applyFont="1" applyFill="1" applyBorder="1" applyAlignment="1">
      <alignment horizontal="center" vertical="center" wrapText="1"/>
    </xf>
    <xf numFmtId="0" fontId="3" fillId="0" borderId="6" xfId="3" applyFont="1" applyBorder="1" applyAlignment="1">
      <alignment horizontal="center" vertical="center" wrapText="1"/>
    </xf>
    <xf numFmtId="0" fontId="0" fillId="0" borderId="6" xfId="0" applyBorder="1" applyAlignment="1">
      <alignment horizontal="center" vertical="center"/>
    </xf>
    <xf numFmtId="49" fontId="8" fillId="0" borderId="6" xfId="0" applyNumberFormat="1" applyFont="1" applyFill="1" applyBorder="1" applyAlignment="1">
      <alignment horizontal="center" vertical="center" wrapText="1"/>
    </xf>
    <xf numFmtId="49" fontId="9" fillId="0" borderId="6" xfId="3" applyNumberFormat="1" applyFont="1" applyBorder="1" applyAlignment="1">
      <alignment horizontal="center" vertical="center" wrapText="1"/>
    </xf>
    <xf numFmtId="0" fontId="5" fillId="0" borderId="6" xfId="0" applyFont="1" applyFill="1" applyBorder="1" applyAlignment="1">
      <alignment horizontal="center" vertical="center" wrapText="1"/>
    </xf>
    <xf numFmtId="176" fontId="3" fillId="2" borderId="6" xfId="2" applyNumberFormat="1" applyFont="1" applyFill="1" applyBorder="1" applyAlignment="1">
      <alignment horizontal="center" vertical="center" wrapText="1"/>
    </xf>
    <xf numFmtId="176" fontId="3" fillId="0" borderId="6" xfId="2" applyNumberFormat="1" applyFont="1" applyFill="1" applyBorder="1" applyAlignment="1">
      <alignment horizontal="center" vertical="center" wrapText="1"/>
    </xf>
    <xf numFmtId="176" fontId="0" fillId="0" borderId="6" xfId="0" applyNumberFormat="1" applyFont="1" applyFill="1" applyBorder="1" applyAlignment="1">
      <alignment horizontal="center" vertical="center"/>
    </xf>
    <xf numFmtId="0" fontId="0" fillId="0" borderId="6" xfId="0" applyBorder="1" applyAlignment="1">
      <alignment horizontal="center" vertical="center"/>
    </xf>
    <xf numFmtId="10" fontId="0" fillId="0" borderId="6" xfId="0" applyNumberFormat="1" applyBorder="1" applyAlignment="1">
      <alignment horizontal="center" vertical="center"/>
    </xf>
    <xf numFmtId="0" fontId="5" fillId="0" borderId="6" xfId="0" quotePrefix="1" applyFont="1" applyFill="1" applyBorder="1" applyAlignment="1">
      <alignment horizontal="center" vertical="center" wrapText="1"/>
    </xf>
    <xf numFmtId="0" fontId="5" fillId="0" borderId="6" xfId="0" quotePrefix="1" applyNumberFormat="1" applyFont="1" applyFill="1" applyBorder="1" applyAlignment="1">
      <alignment horizontal="center" vertical="center" wrapText="1"/>
    </xf>
    <xf numFmtId="49" fontId="10" fillId="0" borderId="3" xfId="3" applyNumberFormat="1" applyFont="1" applyBorder="1" applyAlignment="1">
      <alignment horizontal="left" vertical="center" wrapText="1"/>
    </xf>
    <xf numFmtId="49" fontId="10" fillId="0" borderId="4" xfId="3" applyNumberFormat="1" applyFont="1" applyBorder="1" applyAlignment="1">
      <alignment horizontal="left" vertical="center" wrapText="1"/>
    </xf>
    <xf numFmtId="49" fontId="10" fillId="0" borderId="4" xfId="3" applyNumberFormat="1" applyFont="1" applyFill="1" applyBorder="1" applyAlignment="1">
      <alignment horizontal="left" vertical="center" wrapText="1"/>
    </xf>
    <xf numFmtId="49" fontId="10" fillId="0" borderId="7" xfId="3" applyNumberFormat="1" applyFont="1" applyBorder="1" applyAlignment="1">
      <alignment horizontal="left" vertical="center" wrapText="1"/>
    </xf>
    <xf numFmtId="49" fontId="3" fillId="0" borderId="2" xfId="2" applyNumberFormat="1" applyFont="1" applyBorder="1" applyAlignment="1">
      <alignment horizontal="center" vertical="center" wrapText="1"/>
    </xf>
    <xf numFmtId="49" fontId="3" fillId="0" borderId="5" xfId="2" applyNumberFormat="1" applyFont="1" applyBorder="1" applyAlignment="1">
      <alignment horizontal="center" vertical="center" wrapText="1"/>
    </xf>
    <xf numFmtId="0" fontId="3" fillId="0" borderId="2" xfId="2" applyFont="1" applyBorder="1" applyAlignment="1">
      <alignment horizontal="center" vertical="center" wrapText="1"/>
    </xf>
    <xf numFmtId="0" fontId="3" fillId="0" borderId="5" xfId="2" applyFont="1" applyBorder="1" applyAlignment="1">
      <alignment horizontal="center" vertical="center" wrapText="1"/>
    </xf>
    <xf numFmtId="176" fontId="3" fillId="0" borderId="2" xfId="2" applyNumberFormat="1" applyFont="1" applyBorder="1" applyAlignment="1">
      <alignment horizontal="center" vertical="center" wrapText="1"/>
    </xf>
    <xf numFmtId="176" fontId="3" fillId="0" borderId="5" xfId="2" applyNumberFormat="1" applyFont="1" applyBorder="1" applyAlignment="1">
      <alignment horizontal="center" vertical="center" wrapText="1"/>
    </xf>
    <xf numFmtId="10" fontId="3" fillId="0" borderId="2" xfId="2" applyNumberFormat="1" applyFont="1" applyBorder="1" applyAlignment="1">
      <alignment horizontal="center" vertical="center" wrapText="1"/>
    </xf>
    <xf numFmtId="10" fontId="3" fillId="0" borderId="5" xfId="2" applyNumberFormat="1" applyFont="1" applyBorder="1" applyAlignment="1">
      <alignment horizontal="center" vertical="center" wrapText="1"/>
    </xf>
    <xf numFmtId="49" fontId="1" fillId="0" borderId="0" xfId="2" applyNumberFormat="1" applyFont="1" applyAlignment="1">
      <alignment horizontal="center" vertical="center" wrapText="1"/>
    </xf>
    <xf numFmtId="49" fontId="2" fillId="0" borderId="0" xfId="2" applyNumberFormat="1" applyFont="1" applyAlignment="1">
      <alignment horizontal="center" vertical="center" wrapText="1"/>
    </xf>
    <xf numFmtId="176" fontId="2" fillId="0" borderId="0" xfId="2" applyNumberFormat="1" applyFont="1" applyAlignment="1">
      <alignment horizontal="center" vertical="center" wrapText="1"/>
    </xf>
    <xf numFmtId="10" fontId="2" fillId="0" borderId="0" xfId="2" applyNumberFormat="1" applyFont="1" applyAlignment="1">
      <alignment horizontal="center" vertical="center" wrapText="1"/>
    </xf>
    <xf numFmtId="0" fontId="3" fillId="0" borderId="0" xfId="2" applyFont="1" applyBorder="1" applyAlignment="1">
      <alignment horizontal="center" vertical="center" wrapText="1"/>
    </xf>
    <xf numFmtId="176" fontId="3" fillId="0" borderId="0" xfId="2" applyNumberFormat="1" applyFont="1" applyBorder="1" applyAlignment="1">
      <alignment horizontal="center" vertical="center" wrapText="1"/>
    </xf>
    <xf numFmtId="10" fontId="3" fillId="0" borderId="0" xfId="2" applyNumberFormat="1" applyFont="1" applyBorder="1" applyAlignment="1">
      <alignment horizontal="center" vertical="center" wrapText="1"/>
    </xf>
    <xf numFmtId="49" fontId="4" fillId="0" borderId="1" xfId="2" applyNumberFormat="1" applyFont="1" applyBorder="1" applyAlignment="1">
      <alignment horizontal="left" vertical="center" wrapText="1"/>
    </xf>
    <xf numFmtId="176" fontId="4" fillId="0" borderId="1" xfId="2" applyNumberFormat="1" applyFont="1" applyBorder="1" applyAlignment="1">
      <alignment horizontal="left" vertical="center" wrapText="1"/>
    </xf>
    <xf numFmtId="10" fontId="4" fillId="0" borderId="1" xfId="2" applyNumberFormat="1" applyFont="1" applyBorder="1" applyAlignment="1">
      <alignment horizontal="left" vertical="center" wrapText="1"/>
    </xf>
    <xf numFmtId="176" fontId="3" fillId="0" borderId="3" xfId="2" applyNumberFormat="1" applyFont="1" applyBorder="1" applyAlignment="1">
      <alignment horizontal="center" vertical="center" wrapText="1"/>
    </xf>
    <xf numFmtId="176" fontId="3" fillId="0" borderId="4" xfId="2" applyNumberFormat="1" applyFont="1" applyBorder="1" applyAlignment="1">
      <alignment horizontal="center" vertical="center" wrapText="1"/>
    </xf>
    <xf numFmtId="0" fontId="3" fillId="0" borderId="4" xfId="2" applyFont="1" applyBorder="1" applyAlignment="1">
      <alignment horizontal="center" vertical="center" wrapText="1"/>
    </xf>
    <xf numFmtId="176" fontId="3" fillId="0" borderId="7" xfId="2" applyNumberFormat="1" applyFont="1" applyBorder="1" applyAlignment="1">
      <alignment horizontal="center" vertical="center" wrapText="1"/>
    </xf>
    <xf numFmtId="176" fontId="3" fillId="0" borderId="6" xfId="2" applyNumberFormat="1" applyFont="1" applyBorder="1" applyAlignment="1">
      <alignment horizontal="center" vertical="center" wrapText="1"/>
    </xf>
  </cellXfs>
  <cellStyles count="4">
    <cellStyle name="百分比 2" xfId="1" xr:uid="{00000000-0005-0000-0000-000000000000}"/>
    <cellStyle name="常规" xfId="0" builtinId="0"/>
    <cellStyle name="常规 2" xfId="2" xr:uid="{00000000-0005-0000-0000-000002000000}"/>
    <cellStyle name="常规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8"/>
  <sheetViews>
    <sheetView tabSelected="1" workbookViewId="0">
      <selection activeCell="G7" sqref="G7"/>
    </sheetView>
  </sheetViews>
  <sheetFormatPr defaultColWidth="9" defaultRowHeight="13.5"/>
  <cols>
    <col min="1" max="1" width="7.375" customWidth="1"/>
    <col min="2" max="2" width="12.5" customWidth="1"/>
    <col min="3" max="3" width="8.25" customWidth="1"/>
    <col min="4" max="4" width="13.875" customWidth="1"/>
    <col min="5" max="7" width="7.625" style="1" customWidth="1"/>
    <col min="8" max="8" width="7.625" customWidth="1"/>
    <col min="9" max="25" width="7.625" style="1" customWidth="1"/>
    <col min="26" max="27" width="7.625" customWidth="1"/>
    <col min="28" max="28" width="7.625" style="2" customWidth="1"/>
  </cols>
  <sheetData>
    <row r="1" spans="1:28" ht="20.100000000000001" customHeight="1">
      <c r="A1" s="37" t="s">
        <v>0</v>
      </c>
      <c r="B1" s="38"/>
      <c r="C1" s="38"/>
      <c r="D1" s="38"/>
      <c r="E1" s="39"/>
      <c r="F1" s="39"/>
      <c r="G1" s="39"/>
      <c r="H1" s="38"/>
      <c r="I1" s="39"/>
      <c r="J1" s="39"/>
      <c r="K1" s="39"/>
      <c r="L1" s="39"/>
      <c r="M1" s="39"/>
      <c r="N1" s="39"/>
      <c r="O1" s="39"/>
      <c r="P1" s="39"/>
      <c r="Q1" s="39"/>
      <c r="R1" s="39"/>
      <c r="S1" s="39"/>
      <c r="T1" s="39"/>
      <c r="U1" s="39"/>
      <c r="V1" s="39"/>
      <c r="W1" s="39"/>
      <c r="X1" s="39"/>
      <c r="Y1" s="39"/>
      <c r="Z1" s="38"/>
      <c r="AA1" s="38"/>
      <c r="AB1" s="40"/>
    </row>
    <row r="2" spans="1:28" ht="20.100000000000001" customHeight="1">
      <c r="A2" s="41" t="s">
        <v>1</v>
      </c>
      <c r="B2" s="41"/>
      <c r="C2" s="41"/>
      <c r="D2" s="41"/>
      <c r="E2" s="42"/>
      <c r="F2" s="42"/>
      <c r="G2" s="42"/>
      <c r="H2" s="41"/>
      <c r="I2" s="42"/>
      <c r="J2" s="42"/>
      <c r="K2" s="42"/>
      <c r="L2" s="42"/>
      <c r="M2" s="42"/>
      <c r="N2" s="42"/>
      <c r="O2" s="42"/>
      <c r="P2" s="42"/>
      <c r="Q2" s="42"/>
      <c r="R2" s="42"/>
      <c r="S2" s="42"/>
      <c r="T2" s="42"/>
      <c r="U2" s="42"/>
      <c r="V2" s="42"/>
      <c r="W2" s="42"/>
      <c r="X2" s="42"/>
      <c r="Y2" s="42"/>
      <c r="Z2" s="41"/>
      <c r="AA2" s="41"/>
      <c r="AB2" s="43"/>
    </row>
    <row r="3" spans="1:28" ht="20.100000000000001" customHeight="1">
      <c r="A3" s="44" t="s">
        <v>2</v>
      </c>
      <c r="B3" s="44"/>
      <c r="C3" s="44"/>
      <c r="D3" s="44"/>
      <c r="E3" s="45"/>
      <c r="F3" s="45"/>
      <c r="G3" s="45"/>
      <c r="H3" s="44"/>
      <c r="I3" s="45"/>
      <c r="J3" s="45"/>
      <c r="K3" s="45"/>
      <c r="L3" s="45"/>
      <c r="M3" s="45"/>
      <c r="N3" s="45"/>
      <c r="O3" s="45"/>
      <c r="P3" s="45"/>
      <c r="Q3" s="45"/>
      <c r="R3" s="45"/>
      <c r="S3" s="45"/>
      <c r="T3" s="45"/>
      <c r="U3" s="45"/>
      <c r="V3" s="45"/>
      <c r="W3" s="45"/>
      <c r="X3" s="45"/>
      <c r="Y3" s="45"/>
      <c r="Z3" s="44"/>
      <c r="AA3" s="44"/>
      <c r="AB3" s="46"/>
    </row>
    <row r="4" spans="1:28" ht="20.100000000000001" customHeight="1">
      <c r="A4" s="29" t="s">
        <v>3</v>
      </c>
      <c r="B4" s="31" t="s">
        <v>4</v>
      </c>
      <c r="C4" s="31" t="s">
        <v>5</v>
      </c>
      <c r="D4" s="31" t="s">
        <v>6</v>
      </c>
      <c r="E4" s="47" t="s">
        <v>7</v>
      </c>
      <c r="F4" s="48"/>
      <c r="G4" s="48"/>
      <c r="H4" s="49"/>
      <c r="I4" s="50"/>
      <c r="J4" s="51" t="s">
        <v>8</v>
      </c>
      <c r="K4" s="51"/>
      <c r="L4" s="51"/>
      <c r="M4" s="51"/>
      <c r="N4" s="51"/>
      <c r="O4" s="51"/>
      <c r="P4" s="51"/>
      <c r="Q4" s="51"/>
      <c r="R4" s="51"/>
      <c r="S4" s="51"/>
      <c r="T4" s="51" t="s">
        <v>9</v>
      </c>
      <c r="U4" s="51"/>
      <c r="V4" s="51"/>
      <c r="W4" s="51"/>
      <c r="X4" s="51"/>
      <c r="Y4" s="33" t="s">
        <v>10</v>
      </c>
      <c r="Z4" s="31" t="s">
        <v>11</v>
      </c>
      <c r="AA4" s="31" t="s">
        <v>12</v>
      </c>
      <c r="AB4" s="35" t="s">
        <v>13</v>
      </c>
    </row>
    <row r="5" spans="1:28" ht="30" customHeight="1">
      <c r="A5" s="30"/>
      <c r="B5" s="32"/>
      <c r="C5" s="32"/>
      <c r="D5" s="32"/>
      <c r="E5" s="3" t="s">
        <v>121</v>
      </c>
      <c r="F5" s="3" t="s">
        <v>14</v>
      </c>
      <c r="G5" s="3" t="s">
        <v>15</v>
      </c>
      <c r="H5" s="4" t="s">
        <v>16</v>
      </c>
      <c r="I5" s="18" t="s">
        <v>17</v>
      </c>
      <c r="J5" s="19" t="s">
        <v>18</v>
      </c>
      <c r="K5" s="19" t="s">
        <v>19</v>
      </c>
      <c r="L5" s="19" t="s">
        <v>20</v>
      </c>
      <c r="M5" s="19" t="s">
        <v>21</v>
      </c>
      <c r="N5" s="19" t="s">
        <v>22</v>
      </c>
      <c r="O5" s="19" t="s">
        <v>23</v>
      </c>
      <c r="P5" s="19" t="s">
        <v>24</v>
      </c>
      <c r="Q5" s="19" t="s">
        <v>25</v>
      </c>
      <c r="R5" s="19" t="s">
        <v>26</v>
      </c>
      <c r="S5" s="18" t="s">
        <v>27</v>
      </c>
      <c r="T5" s="3" t="s">
        <v>28</v>
      </c>
      <c r="U5" s="3" t="s">
        <v>14</v>
      </c>
      <c r="V5" s="3" t="s">
        <v>29</v>
      </c>
      <c r="W5" s="3" t="s">
        <v>30</v>
      </c>
      <c r="X5" s="18" t="s">
        <v>31</v>
      </c>
      <c r="Y5" s="34"/>
      <c r="Z5" s="32"/>
      <c r="AA5" s="32"/>
      <c r="AB5" s="36"/>
    </row>
    <row r="6" spans="1:28" ht="20.100000000000001" customHeight="1">
      <c r="A6" s="5" t="s">
        <v>32</v>
      </c>
      <c r="B6" s="6" t="s">
        <v>33</v>
      </c>
      <c r="C6" s="7" t="s">
        <v>34</v>
      </c>
      <c r="D6" s="7" t="s">
        <v>35</v>
      </c>
      <c r="E6" s="8">
        <v>50</v>
      </c>
      <c r="F6" s="8">
        <f t="shared" ref="F6:F47" si="0">G6-E6</f>
        <v>49.894999999999996</v>
      </c>
      <c r="G6" s="9">
        <v>99.894999999999996</v>
      </c>
      <c r="H6" s="9">
        <v>99.894999999999996</v>
      </c>
      <c r="I6" s="8">
        <f t="shared" ref="I6:I47" si="1">G6/H6*30</f>
        <v>30</v>
      </c>
      <c r="J6" s="9">
        <v>92.1</v>
      </c>
      <c r="K6" s="8">
        <v>93</v>
      </c>
      <c r="L6" s="8">
        <f t="shared" ref="L6:L47" si="2">J6/K6*15</f>
        <v>14.854838709677418</v>
      </c>
      <c r="M6" s="8">
        <v>26.25</v>
      </c>
      <c r="N6" s="8">
        <v>105.5</v>
      </c>
      <c r="O6" s="8">
        <v>9</v>
      </c>
      <c r="P6" s="9">
        <f t="shared" ref="P6:P47" si="3">M6+N6+O6</f>
        <v>140.75</v>
      </c>
      <c r="Q6" s="9">
        <v>140.75</v>
      </c>
      <c r="R6" s="8">
        <f t="shared" ref="R6:R47" si="4">P6/Q6*45</f>
        <v>45</v>
      </c>
      <c r="S6" s="8">
        <f t="shared" ref="S6:S47" si="5">L6+R6</f>
        <v>59.854838709677416</v>
      </c>
      <c r="T6" s="8">
        <v>30</v>
      </c>
      <c r="U6" s="8">
        <f t="shared" ref="U6:U47" si="6">V6-T6</f>
        <v>48.5</v>
      </c>
      <c r="V6" s="9">
        <v>78.5</v>
      </c>
      <c r="W6" s="9">
        <v>78.5</v>
      </c>
      <c r="X6" s="8">
        <f t="shared" ref="X6:X47" si="7">V6/W6*10</f>
        <v>10</v>
      </c>
      <c r="Y6" s="8">
        <f t="shared" ref="Y6:Y47" si="8">I6+S6+X6</f>
        <v>99.854838709677409</v>
      </c>
      <c r="Z6" s="21">
        <v>1</v>
      </c>
      <c r="AA6" s="21">
        <v>42</v>
      </c>
      <c r="AB6" s="22">
        <f>Z6/AA6</f>
        <v>2.3809523809523808E-2</v>
      </c>
    </row>
    <row r="7" spans="1:28" ht="20.100000000000001" customHeight="1">
      <c r="A7" s="5" t="s">
        <v>36</v>
      </c>
      <c r="B7" s="6" t="s">
        <v>37</v>
      </c>
      <c r="C7" s="7" t="s">
        <v>34</v>
      </c>
      <c r="D7" s="7" t="s">
        <v>35</v>
      </c>
      <c r="E7" s="8">
        <v>50</v>
      </c>
      <c r="F7" s="8">
        <f t="shared" si="0"/>
        <v>28.189999999999998</v>
      </c>
      <c r="G7" s="10">
        <v>78.19</v>
      </c>
      <c r="H7" s="9">
        <v>99.894999999999996</v>
      </c>
      <c r="I7" s="8">
        <f t="shared" si="1"/>
        <v>23.481655738525451</v>
      </c>
      <c r="J7" s="9">
        <v>89</v>
      </c>
      <c r="K7" s="8">
        <v>93</v>
      </c>
      <c r="L7" s="8">
        <f t="shared" si="2"/>
        <v>14.35483870967742</v>
      </c>
      <c r="M7" s="8">
        <v>12.5</v>
      </c>
      <c r="N7" s="8">
        <v>42</v>
      </c>
      <c r="O7" s="8">
        <v>0</v>
      </c>
      <c r="P7" s="9">
        <f t="shared" si="3"/>
        <v>54.5</v>
      </c>
      <c r="Q7" s="9">
        <v>140.75</v>
      </c>
      <c r="R7" s="8">
        <f t="shared" si="4"/>
        <v>17.424511545293072</v>
      </c>
      <c r="S7" s="8">
        <f t="shared" si="5"/>
        <v>31.779350254970492</v>
      </c>
      <c r="T7" s="8">
        <v>30</v>
      </c>
      <c r="U7" s="8">
        <f t="shared" si="6"/>
        <v>47.5</v>
      </c>
      <c r="V7" s="9">
        <v>77.5</v>
      </c>
      <c r="W7" s="9">
        <v>78.5</v>
      </c>
      <c r="X7" s="8">
        <f t="shared" si="7"/>
        <v>9.872611464968152</v>
      </c>
      <c r="Y7" s="8">
        <f t="shared" si="8"/>
        <v>65.133617458464101</v>
      </c>
      <c r="Z7" s="21">
        <v>2</v>
      </c>
      <c r="AA7" s="21">
        <v>42</v>
      </c>
      <c r="AB7" s="22">
        <f t="shared" ref="AB7:AB47" si="9">Z7/AA7</f>
        <v>4.7619047619047616E-2</v>
      </c>
    </row>
    <row r="8" spans="1:28" ht="20.100000000000001" customHeight="1">
      <c r="A8" s="11" t="s">
        <v>38</v>
      </c>
      <c r="B8" s="6" t="s">
        <v>39</v>
      </c>
      <c r="C8" s="7" t="s">
        <v>34</v>
      </c>
      <c r="D8" s="7" t="s">
        <v>35</v>
      </c>
      <c r="E8" s="8">
        <v>50</v>
      </c>
      <c r="F8" s="8">
        <f t="shared" si="0"/>
        <v>8.7580000000000027</v>
      </c>
      <c r="G8" s="9">
        <v>58.758000000000003</v>
      </c>
      <c r="H8" s="9">
        <v>99.894999999999996</v>
      </c>
      <c r="I8" s="8">
        <f t="shared" si="1"/>
        <v>17.64592822463587</v>
      </c>
      <c r="J8" s="9">
        <v>87</v>
      </c>
      <c r="K8" s="8">
        <v>93</v>
      </c>
      <c r="L8" s="8">
        <f t="shared" si="2"/>
        <v>14.032258064516128</v>
      </c>
      <c r="M8" s="8">
        <v>4.375</v>
      </c>
      <c r="N8" s="8">
        <v>45</v>
      </c>
      <c r="O8" s="8">
        <v>6.5</v>
      </c>
      <c r="P8" s="9">
        <f t="shared" si="3"/>
        <v>55.875</v>
      </c>
      <c r="Q8" s="9">
        <v>140.75</v>
      </c>
      <c r="R8" s="8">
        <f t="shared" si="4"/>
        <v>17.864120781527532</v>
      </c>
      <c r="S8" s="8">
        <f t="shared" si="5"/>
        <v>31.89637884604366</v>
      </c>
      <c r="T8" s="8">
        <v>30</v>
      </c>
      <c r="U8" s="8">
        <f t="shared" si="6"/>
        <v>21</v>
      </c>
      <c r="V8" s="9">
        <v>51</v>
      </c>
      <c r="W8" s="9">
        <v>78.5</v>
      </c>
      <c r="X8" s="8">
        <f t="shared" si="7"/>
        <v>6.4968152866242033</v>
      </c>
      <c r="Y8" s="8">
        <f t="shared" si="8"/>
        <v>56.039122357303732</v>
      </c>
      <c r="Z8" s="21">
        <v>3</v>
      </c>
      <c r="AA8" s="21">
        <v>42</v>
      </c>
      <c r="AB8" s="22">
        <f t="shared" si="9"/>
        <v>7.1428571428571425E-2</v>
      </c>
    </row>
    <row r="9" spans="1:28" ht="20.100000000000001" customHeight="1">
      <c r="A9" s="12" t="s">
        <v>40</v>
      </c>
      <c r="B9" s="6" t="s">
        <v>41</v>
      </c>
      <c r="C9" s="7" t="s">
        <v>34</v>
      </c>
      <c r="D9" s="7" t="s">
        <v>35</v>
      </c>
      <c r="E9" s="8">
        <v>50</v>
      </c>
      <c r="F9" s="8">
        <f t="shared" si="0"/>
        <v>16.599999999999994</v>
      </c>
      <c r="G9" s="9">
        <v>66.599999999999994</v>
      </c>
      <c r="H9" s="9">
        <v>99.894999999999996</v>
      </c>
      <c r="I9" s="8">
        <f t="shared" si="1"/>
        <v>20.00100105110366</v>
      </c>
      <c r="J9" s="9">
        <v>91</v>
      </c>
      <c r="K9" s="8">
        <v>93</v>
      </c>
      <c r="L9" s="8">
        <f t="shared" si="2"/>
        <v>14.67741935483871</v>
      </c>
      <c r="M9" s="8">
        <v>5</v>
      </c>
      <c r="N9" s="8">
        <v>41</v>
      </c>
      <c r="O9" s="8">
        <v>0</v>
      </c>
      <c r="P9" s="9">
        <f t="shared" si="3"/>
        <v>46</v>
      </c>
      <c r="Q9" s="9">
        <v>140.75</v>
      </c>
      <c r="R9" s="8">
        <f t="shared" si="4"/>
        <v>14.706927175843695</v>
      </c>
      <c r="S9" s="8">
        <f t="shared" si="5"/>
        <v>29.384346530682407</v>
      </c>
      <c r="T9" s="8">
        <v>30</v>
      </c>
      <c r="U9" s="8">
        <f t="shared" si="6"/>
        <v>14</v>
      </c>
      <c r="V9" s="9">
        <v>44</v>
      </c>
      <c r="W9" s="9">
        <v>78.5</v>
      </c>
      <c r="X9" s="8">
        <f t="shared" si="7"/>
        <v>5.6050955414012735</v>
      </c>
      <c r="Y9" s="8">
        <f t="shared" si="8"/>
        <v>54.99044312318734</v>
      </c>
      <c r="Z9" s="21">
        <v>4</v>
      </c>
      <c r="AA9" s="21">
        <v>42</v>
      </c>
      <c r="AB9" s="22">
        <f t="shared" si="9"/>
        <v>9.5238095238095233E-2</v>
      </c>
    </row>
    <row r="10" spans="1:28" ht="20.100000000000001" customHeight="1">
      <c r="A10" s="5" t="s">
        <v>42</v>
      </c>
      <c r="B10" s="23" t="s">
        <v>43</v>
      </c>
      <c r="C10" s="7" t="s">
        <v>34</v>
      </c>
      <c r="D10" s="7" t="s">
        <v>35</v>
      </c>
      <c r="E10" s="8">
        <v>50</v>
      </c>
      <c r="F10" s="8">
        <f t="shared" si="0"/>
        <v>31.986999999999995</v>
      </c>
      <c r="G10" s="9">
        <v>81.986999999999995</v>
      </c>
      <c r="H10" s="9">
        <v>99.894999999999996</v>
      </c>
      <c r="I10" s="8">
        <f t="shared" si="1"/>
        <v>24.62195305070324</v>
      </c>
      <c r="J10" s="9">
        <v>89</v>
      </c>
      <c r="K10" s="8">
        <v>93</v>
      </c>
      <c r="L10" s="8">
        <f t="shared" si="2"/>
        <v>14.35483870967742</v>
      </c>
      <c r="M10" s="8">
        <v>7.5</v>
      </c>
      <c r="N10" s="8">
        <v>8</v>
      </c>
      <c r="O10" s="8">
        <v>0</v>
      </c>
      <c r="P10" s="9">
        <f t="shared" si="3"/>
        <v>15.5</v>
      </c>
      <c r="Q10" s="9">
        <v>140.75</v>
      </c>
      <c r="R10" s="8">
        <f t="shared" si="4"/>
        <v>4.9555950266429845</v>
      </c>
      <c r="S10" s="8">
        <f t="shared" si="5"/>
        <v>19.310433736320405</v>
      </c>
      <c r="T10" s="8">
        <v>30</v>
      </c>
      <c r="U10" s="8">
        <f t="shared" si="6"/>
        <v>19.5</v>
      </c>
      <c r="V10" s="9">
        <v>49.5</v>
      </c>
      <c r="W10" s="9">
        <v>78.5</v>
      </c>
      <c r="X10" s="8">
        <f t="shared" si="7"/>
        <v>6.3057324840764331</v>
      </c>
      <c r="Y10" s="8">
        <f t="shared" si="8"/>
        <v>50.238119271100075</v>
      </c>
      <c r="Z10" s="21">
        <v>5</v>
      </c>
      <c r="AA10" s="21">
        <v>42</v>
      </c>
      <c r="AB10" s="22">
        <f t="shared" si="9"/>
        <v>0.11904761904761904</v>
      </c>
    </row>
    <row r="11" spans="1:28" ht="20.100000000000001" customHeight="1">
      <c r="A11" s="5" t="s">
        <v>44</v>
      </c>
      <c r="B11" s="6" t="s">
        <v>45</v>
      </c>
      <c r="C11" s="7" t="s">
        <v>34</v>
      </c>
      <c r="D11" s="7" t="s">
        <v>35</v>
      </c>
      <c r="E11" s="8">
        <v>50</v>
      </c>
      <c r="F11" s="8">
        <f t="shared" si="0"/>
        <v>18.486999999999995</v>
      </c>
      <c r="G11" s="9">
        <v>68.486999999999995</v>
      </c>
      <c r="H11" s="9">
        <v>99.894999999999996</v>
      </c>
      <c r="I11" s="8">
        <f t="shared" si="1"/>
        <v>20.567696080884929</v>
      </c>
      <c r="J11" s="9">
        <v>87</v>
      </c>
      <c r="K11" s="8">
        <v>93</v>
      </c>
      <c r="L11" s="8">
        <f t="shared" si="2"/>
        <v>14.032258064516128</v>
      </c>
      <c r="M11" s="8">
        <v>5.3125</v>
      </c>
      <c r="N11" s="8">
        <v>20</v>
      </c>
      <c r="O11" s="8">
        <v>0</v>
      </c>
      <c r="P11" s="9">
        <f t="shared" si="3"/>
        <v>25.3125</v>
      </c>
      <c r="Q11" s="9">
        <v>140.75</v>
      </c>
      <c r="R11" s="8">
        <f t="shared" si="4"/>
        <v>8.0928063943161632</v>
      </c>
      <c r="S11" s="8">
        <f t="shared" si="5"/>
        <v>22.125064458832291</v>
      </c>
      <c r="T11" s="8">
        <v>30</v>
      </c>
      <c r="U11" s="8">
        <f t="shared" si="6"/>
        <v>4.5</v>
      </c>
      <c r="V11" s="9">
        <v>34.5</v>
      </c>
      <c r="W11" s="9">
        <v>78.5</v>
      </c>
      <c r="X11" s="8">
        <f t="shared" si="7"/>
        <v>4.3949044585987265</v>
      </c>
      <c r="Y11" s="8">
        <f t="shared" si="8"/>
        <v>47.087664998315944</v>
      </c>
      <c r="Z11" s="21">
        <v>6</v>
      </c>
      <c r="AA11" s="21">
        <v>42</v>
      </c>
      <c r="AB11" s="22">
        <f t="shared" si="9"/>
        <v>0.14285714285714285</v>
      </c>
    </row>
    <row r="12" spans="1:28" ht="20.100000000000001" customHeight="1">
      <c r="A12" s="12" t="s">
        <v>46</v>
      </c>
      <c r="B12" s="6" t="s">
        <v>47</v>
      </c>
      <c r="C12" s="7" t="s">
        <v>34</v>
      </c>
      <c r="D12" s="7" t="s">
        <v>35</v>
      </c>
      <c r="E12" s="8">
        <v>50</v>
      </c>
      <c r="F12" s="8">
        <f t="shared" si="0"/>
        <v>8.7000000000000028</v>
      </c>
      <c r="G12" s="9">
        <v>58.7</v>
      </c>
      <c r="H12" s="9">
        <v>99.894999999999996</v>
      </c>
      <c r="I12" s="8">
        <f t="shared" si="1"/>
        <v>17.628509935432206</v>
      </c>
      <c r="J12" s="9">
        <v>91</v>
      </c>
      <c r="K12" s="8">
        <v>93</v>
      </c>
      <c r="L12" s="8">
        <f t="shared" si="2"/>
        <v>14.67741935483871</v>
      </c>
      <c r="M12" s="8">
        <v>10</v>
      </c>
      <c r="N12" s="8">
        <v>20</v>
      </c>
      <c r="O12" s="8">
        <v>0</v>
      </c>
      <c r="P12" s="9">
        <f t="shared" si="3"/>
        <v>30</v>
      </c>
      <c r="Q12" s="9">
        <v>140.75</v>
      </c>
      <c r="R12" s="8">
        <f t="shared" si="4"/>
        <v>9.5914742451154531</v>
      </c>
      <c r="S12" s="8">
        <f t="shared" si="5"/>
        <v>24.268893599954161</v>
      </c>
      <c r="T12" s="8">
        <v>30</v>
      </c>
      <c r="U12" s="8">
        <f t="shared" si="6"/>
        <v>9.2999999999999972</v>
      </c>
      <c r="V12" s="9">
        <v>39.299999999999997</v>
      </c>
      <c r="W12" s="9">
        <v>78.5</v>
      </c>
      <c r="X12" s="8">
        <f t="shared" si="7"/>
        <v>5.0063694267515926</v>
      </c>
      <c r="Y12" s="8">
        <f t="shared" si="8"/>
        <v>46.903772962137957</v>
      </c>
      <c r="Z12" s="21">
        <v>7</v>
      </c>
      <c r="AA12" s="21">
        <v>42</v>
      </c>
      <c r="AB12" s="22">
        <f t="shared" si="9"/>
        <v>0.16666666666666666</v>
      </c>
    </row>
    <row r="13" spans="1:28" ht="20.100000000000001" customHeight="1">
      <c r="A13" s="13" t="s">
        <v>48</v>
      </c>
      <c r="B13" s="7" t="s">
        <v>49</v>
      </c>
      <c r="C13" s="7" t="s">
        <v>34</v>
      </c>
      <c r="D13" s="7" t="s">
        <v>35</v>
      </c>
      <c r="E13" s="8">
        <v>50</v>
      </c>
      <c r="F13" s="8">
        <f t="shared" si="0"/>
        <v>21.379000000000005</v>
      </c>
      <c r="G13" s="9">
        <v>71.379000000000005</v>
      </c>
      <c r="H13" s="9">
        <v>99.894999999999996</v>
      </c>
      <c r="I13" s="8">
        <f t="shared" si="1"/>
        <v>21.436208018419343</v>
      </c>
      <c r="J13" s="9">
        <v>91</v>
      </c>
      <c r="K13" s="8">
        <v>93</v>
      </c>
      <c r="L13" s="8">
        <f t="shared" si="2"/>
        <v>14.67741935483871</v>
      </c>
      <c r="M13" s="8">
        <v>8.75</v>
      </c>
      <c r="N13" s="8">
        <v>5</v>
      </c>
      <c r="O13" s="8">
        <v>0</v>
      </c>
      <c r="P13" s="9">
        <f t="shared" si="3"/>
        <v>13.75</v>
      </c>
      <c r="Q13" s="9">
        <v>140.75</v>
      </c>
      <c r="R13" s="8">
        <f t="shared" si="4"/>
        <v>4.3960923623445831</v>
      </c>
      <c r="S13" s="8">
        <f t="shared" si="5"/>
        <v>19.073511717183294</v>
      </c>
      <c r="T13" s="8">
        <v>30</v>
      </c>
      <c r="U13" s="8">
        <f t="shared" si="6"/>
        <v>12.5</v>
      </c>
      <c r="V13" s="9">
        <v>42.5</v>
      </c>
      <c r="W13" s="9">
        <v>78.5</v>
      </c>
      <c r="X13" s="8">
        <f t="shared" si="7"/>
        <v>5.4140127388535033</v>
      </c>
      <c r="Y13" s="8">
        <f t="shared" si="8"/>
        <v>45.923732474456138</v>
      </c>
      <c r="Z13" s="21">
        <v>8</v>
      </c>
      <c r="AA13" s="21">
        <v>42</v>
      </c>
      <c r="AB13" s="22">
        <f t="shared" si="9"/>
        <v>0.19047619047619047</v>
      </c>
    </row>
    <row r="14" spans="1:28" ht="20.100000000000001" customHeight="1">
      <c r="A14" s="12" t="s">
        <v>50</v>
      </c>
      <c r="B14" s="23" t="s">
        <v>51</v>
      </c>
      <c r="C14" s="7" t="s">
        <v>34</v>
      </c>
      <c r="D14" s="7" t="s">
        <v>35</v>
      </c>
      <c r="E14" s="8">
        <v>50</v>
      </c>
      <c r="F14" s="8">
        <f t="shared" si="0"/>
        <v>25.876000000000005</v>
      </c>
      <c r="G14" s="9">
        <v>75.876000000000005</v>
      </c>
      <c r="H14" s="9">
        <v>99.894999999999996</v>
      </c>
      <c r="I14" s="8">
        <f t="shared" si="1"/>
        <v>22.786726062365485</v>
      </c>
      <c r="J14" s="9">
        <v>91</v>
      </c>
      <c r="K14" s="8">
        <v>93</v>
      </c>
      <c r="L14" s="8">
        <f t="shared" si="2"/>
        <v>14.67741935483871</v>
      </c>
      <c r="M14" s="20">
        <v>8.125</v>
      </c>
      <c r="N14" s="20">
        <v>0</v>
      </c>
      <c r="O14" s="20">
        <v>0</v>
      </c>
      <c r="P14" s="9">
        <f t="shared" si="3"/>
        <v>8.125</v>
      </c>
      <c r="Q14" s="9">
        <v>140.75</v>
      </c>
      <c r="R14" s="8">
        <f t="shared" si="4"/>
        <v>2.597690941385435</v>
      </c>
      <c r="S14" s="8">
        <f t="shared" si="5"/>
        <v>17.275110296224145</v>
      </c>
      <c r="T14" s="8">
        <v>30</v>
      </c>
      <c r="U14" s="8">
        <f t="shared" si="6"/>
        <v>16</v>
      </c>
      <c r="V14" s="9">
        <v>46</v>
      </c>
      <c r="W14" s="9">
        <v>78.5</v>
      </c>
      <c r="X14" s="8">
        <f t="shared" si="7"/>
        <v>5.8598726114649677</v>
      </c>
      <c r="Y14" s="8">
        <f t="shared" si="8"/>
        <v>45.921708970054596</v>
      </c>
      <c r="Z14" s="21">
        <v>9</v>
      </c>
      <c r="AA14" s="21">
        <v>42</v>
      </c>
      <c r="AB14" s="22">
        <f t="shared" si="9"/>
        <v>0.21428571428571427</v>
      </c>
    </row>
    <row r="15" spans="1:28" ht="20.100000000000001" customHeight="1">
      <c r="A15" s="12" t="s">
        <v>52</v>
      </c>
      <c r="B15" s="23" t="s">
        <v>53</v>
      </c>
      <c r="C15" s="14" t="s">
        <v>34</v>
      </c>
      <c r="D15" s="7" t="s">
        <v>35</v>
      </c>
      <c r="E15" s="8">
        <v>50</v>
      </c>
      <c r="F15" s="8">
        <f t="shared" si="0"/>
        <v>14.929000000000002</v>
      </c>
      <c r="G15" s="9">
        <v>64.929000000000002</v>
      </c>
      <c r="H15" s="9">
        <v>99.894999999999996</v>
      </c>
      <c r="I15" s="8">
        <f t="shared" si="1"/>
        <v>19.499174132839482</v>
      </c>
      <c r="J15" s="9">
        <v>93</v>
      </c>
      <c r="K15" s="8">
        <v>93</v>
      </c>
      <c r="L15" s="8">
        <f t="shared" si="2"/>
        <v>15</v>
      </c>
      <c r="M15" s="8">
        <v>15.31</v>
      </c>
      <c r="N15" s="8">
        <v>0.25</v>
      </c>
      <c r="O15" s="8">
        <v>1</v>
      </c>
      <c r="P15" s="9">
        <f t="shared" si="3"/>
        <v>16.560000000000002</v>
      </c>
      <c r="Q15" s="9">
        <v>140.75</v>
      </c>
      <c r="R15" s="8">
        <f t="shared" si="4"/>
        <v>5.2944937833037313</v>
      </c>
      <c r="S15" s="8">
        <f t="shared" si="5"/>
        <v>20.294493783303732</v>
      </c>
      <c r="T15" s="8">
        <v>30</v>
      </c>
      <c r="U15" s="8">
        <f t="shared" si="6"/>
        <v>10</v>
      </c>
      <c r="V15" s="9">
        <v>40</v>
      </c>
      <c r="W15" s="9">
        <v>78.5</v>
      </c>
      <c r="X15" s="8">
        <f t="shared" si="7"/>
        <v>5.0955414012738851</v>
      </c>
      <c r="Y15" s="8">
        <f t="shared" si="8"/>
        <v>44.889209317417098</v>
      </c>
      <c r="Z15" s="21">
        <v>10</v>
      </c>
      <c r="AA15" s="21">
        <v>42</v>
      </c>
      <c r="AB15" s="22">
        <f t="shared" si="9"/>
        <v>0.23809523809523808</v>
      </c>
    </row>
    <row r="16" spans="1:28" ht="20.100000000000001" customHeight="1">
      <c r="A16" s="5" t="s">
        <v>54</v>
      </c>
      <c r="B16" s="6" t="s">
        <v>55</v>
      </c>
      <c r="C16" s="7" t="s">
        <v>34</v>
      </c>
      <c r="D16" s="7" t="s">
        <v>35</v>
      </c>
      <c r="E16" s="8">
        <v>50</v>
      </c>
      <c r="F16" s="8">
        <f t="shared" si="0"/>
        <v>25.504999999999995</v>
      </c>
      <c r="G16" s="9">
        <v>75.504999999999995</v>
      </c>
      <c r="H16" s="9">
        <v>99.894999999999996</v>
      </c>
      <c r="I16" s="8">
        <f t="shared" si="1"/>
        <v>22.675309074528254</v>
      </c>
      <c r="J16" s="9">
        <v>89</v>
      </c>
      <c r="K16" s="8">
        <v>93</v>
      </c>
      <c r="L16" s="8">
        <f t="shared" si="2"/>
        <v>14.35483870967742</v>
      </c>
      <c r="M16" s="20">
        <v>7.8125</v>
      </c>
      <c r="N16" s="20">
        <v>0</v>
      </c>
      <c r="O16" s="20">
        <v>0</v>
      </c>
      <c r="P16" s="9">
        <f t="shared" si="3"/>
        <v>7.8125</v>
      </c>
      <c r="Q16" s="9">
        <v>140.75</v>
      </c>
      <c r="R16" s="8">
        <f t="shared" si="4"/>
        <v>2.4977797513321494</v>
      </c>
      <c r="S16" s="8">
        <f t="shared" si="5"/>
        <v>16.85261846100957</v>
      </c>
      <c r="T16" s="8">
        <v>30</v>
      </c>
      <c r="U16" s="8">
        <f t="shared" si="6"/>
        <v>12</v>
      </c>
      <c r="V16" s="9">
        <v>42</v>
      </c>
      <c r="W16" s="9">
        <v>78.5</v>
      </c>
      <c r="X16" s="8">
        <f t="shared" si="7"/>
        <v>5.3503184713375793</v>
      </c>
      <c r="Y16" s="8">
        <f t="shared" si="8"/>
        <v>44.878246006875408</v>
      </c>
      <c r="Z16" s="21">
        <v>11</v>
      </c>
      <c r="AA16" s="21">
        <v>42</v>
      </c>
      <c r="AB16" s="22">
        <f t="shared" si="9"/>
        <v>0.26190476190476192</v>
      </c>
    </row>
    <row r="17" spans="1:28" ht="20.100000000000001" customHeight="1">
      <c r="A17" s="5" t="s">
        <v>56</v>
      </c>
      <c r="B17" s="23" t="s">
        <v>57</v>
      </c>
      <c r="C17" s="7" t="s">
        <v>34</v>
      </c>
      <c r="D17" s="7" t="s">
        <v>35</v>
      </c>
      <c r="E17" s="8">
        <v>50</v>
      </c>
      <c r="F17" s="8">
        <f t="shared" si="0"/>
        <v>27.929000000000002</v>
      </c>
      <c r="G17" s="9">
        <v>77.929000000000002</v>
      </c>
      <c r="H17" s="9">
        <v>99.894999999999996</v>
      </c>
      <c r="I17" s="8">
        <f t="shared" si="1"/>
        <v>23.403273437108965</v>
      </c>
      <c r="J17" s="9">
        <v>91</v>
      </c>
      <c r="K17" s="8">
        <v>93</v>
      </c>
      <c r="L17" s="8">
        <f t="shared" si="2"/>
        <v>14.67741935483871</v>
      </c>
      <c r="M17" s="8">
        <v>5</v>
      </c>
      <c r="N17" s="8">
        <v>0</v>
      </c>
      <c r="O17" s="8">
        <v>0</v>
      </c>
      <c r="P17" s="9">
        <f t="shared" si="3"/>
        <v>5</v>
      </c>
      <c r="Q17" s="9">
        <v>140.75</v>
      </c>
      <c r="R17" s="8">
        <f t="shared" si="4"/>
        <v>1.5985790408525753</v>
      </c>
      <c r="S17" s="8">
        <f t="shared" si="5"/>
        <v>16.275998395691285</v>
      </c>
      <c r="T17" s="8">
        <v>30</v>
      </c>
      <c r="U17" s="8">
        <f t="shared" si="6"/>
        <v>6.5</v>
      </c>
      <c r="V17" s="9">
        <v>36.5</v>
      </c>
      <c r="W17" s="9">
        <v>78.5</v>
      </c>
      <c r="X17" s="8">
        <f t="shared" si="7"/>
        <v>4.6496815286624207</v>
      </c>
      <c r="Y17" s="8">
        <f t="shared" si="8"/>
        <v>44.328953361462673</v>
      </c>
      <c r="Z17" s="21">
        <v>12</v>
      </c>
      <c r="AA17" s="21">
        <v>42</v>
      </c>
      <c r="AB17" s="22">
        <f t="shared" si="9"/>
        <v>0.2857142857142857</v>
      </c>
    </row>
    <row r="18" spans="1:28" ht="20.100000000000001" customHeight="1">
      <c r="A18" s="5" t="s">
        <v>58</v>
      </c>
      <c r="B18" s="6" t="s">
        <v>59</v>
      </c>
      <c r="C18" s="7" t="s">
        <v>34</v>
      </c>
      <c r="D18" s="7" t="s">
        <v>35</v>
      </c>
      <c r="E18" s="8">
        <v>50</v>
      </c>
      <c r="F18" s="8">
        <f t="shared" si="0"/>
        <v>27.929000000000002</v>
      </c>
      <c r="G18" s="9">
        <v>77.929000000000002</v>
      </c>
      <c r="H18" s="9">
        <v>99.894999999999996</v>
      </c>
      <c r="I18" s="8">
        <f t="shared" si="1"/>
        <v>23.403273437108965</v>
      </c>
      <c r="J18" s="9">
        <v>91</v>
      </c>
      <c r="K18" s="8">
        <v>93</v>
      </c>
      <c r="L18" s="8">
        <f t="shared" si="2"/>
        <v>14.67741935483871</v>
      </c>
      <c r="M18" s="8">
        <v>5</v>
      </c>
      <c r="N18" s="8">
        <v>0</v>
      </c>
      <c r="O18" s="8">
        <v>0</v>
      </c>
      <c r="P18" s="9">
        <f t="shared" si="3"/>
        <v>5</v>
      </c>
      <c r="Q18" s="9">
        <v>140.75</v>
      </c>
      <c r="R18" s="8">
        <f t="shared" si="4"/>
        <v>1.5985790408525753</v>
      </c>
      <c r="S18" s="8">
        <f t="shared" si="5"/>
        <v>16.275998395691285</v>
      </c>
      <c r="T18" s="8">
        <v>30</v>
      </c>
      <c r="U18" s="8">
        <f t="shared" si="6"/>
        <v>2</v>
      </c>
      <c r="V18" s="9">
        <v>32</v>
      </c>
      <c r="W18" s="9">
        <v>78.5</v>
      </c>
      <c r="X18" s="8">
        <f t="shared" si="7"/>
        <v>4.0764331210191083</v>
      </c>
      <c r="Y18" s="8">
        <f t="shared" si="8"/>
        <v>43.755704953819361</v>
      </c>
      <c r="Z18" s="21">
        <v>13</v>
      </c>
      <c r="AA18" s="21">
        <v>42</v>
      </c>
      <c r="AB18" s="22">
        <f t="shared" si="9"/>
        <v>0.30952380952380953</v>
      </c>
    </row>
    <row r="19" spans="1:28" ht="20.100000000000001" customHeight="1">
      <c r="A19" s="12" t="s">
        <v>60</v>
      </c>
      <c r="B19" s="6" t="s">
        <v>61</v>
      </c>
      <c r="C19" s="7" t="s">
        <v>34</v>
      </c>
      <c r="D19" s="7" t="s">
        <v>35</v>
      </c>
      <c r="E19" s="8">
        <v>50</v>
      </c>
      <c r="F19" s="8">
        <f t="shared" si="0"/>
        <v>14.257999999999996</v>
      </c>
      <c r="G19" s="9">
        <v>64.257999999999996</v>
      </c>
      <c r="H19" s="9">
        <v>99.894999999999996</v>
      </c>
      <c r="I19" s="8">
        <f t="shared" si="1"/>
        <v>19.297662545672953</v>
      </c>
      <c r="J19" s="9">
        <v>89</v>
      </c>
      <c r="K19" s="8">
        <v>93</v>
      </c>
      <c r="L19" s="8">
        <f t="shared" si="2"/>
        <v>14.35483870967742</v>
      </c>
      <c r="M19" s="8">
        <v>8.4375</v>
      </c>
      <c r="N19" s="8">
        <v>4</v>
      </c>
      <c r="O19" s="8">
        <v>1</v>
      </c>
      <c r="P19" s="9">
        <f t="shared" si="3"/>
        <v>13.4375</v>
      </c>
      <c r="Q19" s="9">
        <v>140.75</v>
      </c>
      <c r="R19" s="8">
        <f t="shared" si="4"/>
        <v>4.2961811722912966</v>
      </c>
      <c r="S19" s="8">
        <f t="shared" si="5"/>
        <v>18.651019881968715</v>
      </c>
      <c r="T19" s="8">
        <v>30</v>
      </c>
      <c r="U19" s="8">
        <f t="shared" si="6"/>
        <v>12</v>
      </c>
      <c r="V19" s="9">
        <v>42</v>
      </c>
      <c r="W19" s="9">
        <v>78.5</v>
      </c>
      <c r="X19" s="8">
        <f t="shared" si="7"/>
        <v>5.3503184713375793</v>
      </c>
      <c r="Y19" s="8">
        <f t="shared" si="8"/>
        <v>43.299000898979251</v>
      </c>
      <c r="Z19" s="21">
        <v>14</v>
      </c>
      <c r="AA19" s="21">
        <v>42</v>
      </c>
      <c r="AB19" s="22">
        <f t="shared" si="9"/>
        <v>0.33333333333333331</v>
      </c>
    </row>
    <row r="20" spans="1:28" ht="20.100000000000001" customHeight="1">
      <c r="A20" s="5" t="s">
        <v>62</v>
      </c>
      <c r="B20" s="6" t="s">
        <v>63</v>
      </c>
      <c r="C20" s="7" t="s">
        <v>34</v>
      </c>
      <c r="D20" s="7" t="s">
        <v>35</v>
      </c>
      <c r="E20" s="8">
        <v>50</v>
      </c>
      <c r="F20" s="8">
        <f t="shared" si="0"/>
        <v>23.929000000000002</v>
      </c>
      <c r="G20" s="9">
        <v>73.929000000000002</v>
      </c>
      <c r="H20" s="9">
        <v>99.894999999999996</v>
      </c>
      <c r="I20" s="8">
        <f t="shared" si="1"/>
        <v>22.202012112718354</v>
      </c>
      <c r="J20" s="9">
        <v>91</v>
      </c>
      <c r="K20" s="8">
        <v>93</v>
      </c>
      <c r="L20" s="8">
        <f t="shared" si="2"/>
        <v>14.67741935483871</v>
      </c>
      <c r="M20" s="8">
        <v>4.375</v>
      </c>
      <c r="N20" s="8">
        <v>0</v>
      </c>
      <c r="O20" s="8">
        <v>0</v>
      </c>
      <c r="P20" s="9">
        <f t="shared" si="3"/>
        <v>4.375</v>
      </c>
      <c r="Q20" s="9">
        <v>140.75</v>
      </c>
      <c r="R20" s="8">
        <f t="shared" si="4"/>
        <v>1.3987566607460036</v>
      </c>
      <c r="S20" s="8">
        <f t="shared" si="5"/>
        <v>16.076176015584714</v>
      </c>
      <c r="T20" s="8">
        <v>30</v>
      </c>
      <c r="U20" s="8">
        <f t="shared" si="6"/>
        <v>6</v>
      </c>
      <c r="V20" s="9">
        <v>36</v>
      </c>
      <c r="W20" s="9">
        <v>78.5</v>
      </c>
      <c r="X20" s="8">
        <f t="shared" si="7"/>
        <v>4.5859872611464967</v>
      </c>
      <c r="Y20" s="8">
        <f t="shared" si="8"/>
        <v>42.864175389449571</v>
      </c>
      <c r="Z20" s="21">
        <v>15</v>
      </c>
      <c r="AA20" s="21">
        <v>42</v>
      </c>
      <c r="AB20" s="22">
        <f t="shared" si="9"/>
        <v>0.35714285714285715</v>
      </c>
    </row>
    <row r="21" spans="1:28" ht="20.100000000000001" customHeight="1">
      <c r="A21" s="5" t="s">
        <v>64</v>
      </c>
      <c r="B21" s="6" t="s">
        <v>65</v>
      </c>
      <c r="C21" s="7" t="s">
        <v>34</v>
      </c>
      <c r="D21" s="7" t="s">
        <v>35</v>
      </c>
      <c r="E21" s="8">
        <v>50</v>
      </c>
      <c r="F21" s="8">
        <f t="shared" si="0"/>
        <v>26.986999999999995</v>
      </c>
      <c r="G21" s="9">
        <v>76.986999999999995</v>
      </c>
      <c r="H21" s="9">
        <v>99.894999999999996</v>
      </c>
      <c r="I21" s="8">
        <f t="shared" si="1"/>
        <v>23.120376395214976</v>
      </c>
      <c r="J21" s="9">
        <v>89</v>
      </c>
      <c r="K21" s="8">
        <v>93</v>
      </c>
      <c r="L21" s="8">
        <f t="shared" si="2"/>
        <v>14.35483870967742</v>
      </c>
      <c r="M21" s="8">
        <v>2.5</v>
      </c>
      <c r="N21" s="8">
        <v>0</v>
      </c>
      <c r="O21" s="8">
        <v>0</v>
      </c>
      <c r="P21" s="9">
        <f t="shared" si="3"/>
        <v>2.5</v>
      </c>
      <c r="Q21" s="9">
        <v>140.75</v>
      </c>
      <c r="R21" s="8">
        <f t="shared" si="4"/>
        <v>0.79928952042628765</v>
      </c>
      <c r="S21" s="8">
        <f t="shared" si="5"/>
        <v>15.154128230103707</v>
      </c>
      <c r="T21" s="8">
        <v>30</v>
      </c>
      <c r="U21" s="8">
        <f t="shared" si="6"/>
        <v>3</v>
      </c>
      <c r="V21" s="9">
        <v>33</v>
      </c>
      <c r="W21" s="9">
        <v>78.5</v>
      </c>
      <c r="X21" s="8">
        <f t="shared" si="7"/>
        <v>4.2038216560509554</v>
      </c>
      <c r="Y21" s="8">
        <f t="shared" si="8"/>
        <v>42.47832628136964</v>
      </c>
      <c r="Z21" s="21">
        <v>16</v>
      </c>
      <c r="AA21" s="21">
        <v>42</v>
      </c>
      <c r="AB21" s="22">
        <f t="shared" si="9"/>
        <v>0.38095238095238093</v>
      </c>
    </row>
    <row r="22" spans="1:28" ht="20.100000000000001" customHeight="1">
      <c r="A22" s="5" t="s">
        <v>66</v>
      </c>
      <c r="B22" s="6" t="s">
        <v>67</v>
      </c>
      <c r="C22" s="7" t="s">
        <v>34</v>
      </c>
      <c r="D22" s="7" t="s">
        <v>35</v>
      </c>
      <c r="E22" s="8">
        <v>50</v>
      </c>
      <c r="F22" s="8">
        <f t="shared" si="0"/>
        <v>24.004999999999995</v>
      </c>
      <c r="G22" s="9">
        <v>74.004999999999995</v>
      </c>
      <c r="H22" s="9">
        <v>99.894999999999996</v>
      </c>
      <c r="I22" s="8">
        <f t="shared" si="1"/>
        <v>22.224836077881776</v>
      </c>
      <c r="J22" s="9">
        <v>87</v>
      </c>
      <c r="K22" s="8">
        <v>93</v>
      </c>
      <c r="L22" s="8">
        <f t="shared" si="2"/>
        <v>14.032258064516128</v>
      </c>
      <c r="M22" s="8">
        <v>3.75</v>
      </c>
      <c r="N22" s="8">
        <v>0</v>
      </c>
      <c r="O22" s="8">
        <v>0</v>
      </c>
      <c r="P22" s="9">
        <f t="shared" si="3"/>
        <v>3.75</v>
      </c>
      <c r="Q22" s="9">
        <v>140.75</v>
      </c>
      <c r="R22" s="8">
        <f t="shared" si="4"/>
        <v>1.1989342806394316</v>
      </c>
      <c r="S22" s="8">
        <f t="shared" si="5"/>
        <v>15.231192345155559</v>
      </c>
      <c r="T22" s="8">
        <v>30</v>
      </c>
      <c r="U22" s="8">
        <f t="shared" si="6"/>
        <v>3</v>
      </c>
      <c r="V22" s="9">
        <v>33</v>
      </c>
      <c r="W22" s="9">
        <v>78.5</v>
      </c>
      <c r="X22" s="8">
        <f t="shared" si="7"/>
        <v>4.2038216560509554</v>
      </c>
      <c r="Y22" s="8">
        <f t="shared" si="8"/>
        <v>41.659850079088294</v>
      </c>
      <c r="Z22" s="21">
        <v>17</v>
      </c>
      <c r="AA22" s="21">
        <v>42</v>
      </c>
      <c r="AB22" s="22">
        <f t="shared" si="9"/>
        <v>0.40476190476190477</v>
      </c>
    </row>
    <row r="23" spans="1:28" ht="20.100000000000001" customHeight="1">
      <c r="A23" s="5" t="s">
        <v>68</v>
      </c>
      <c r="B23" s="6" t="s">
        <v>69</v>
      </c>
      <c r="C23" s="7" t="s">
        <v>34</v>
      </c>
      <c r="D23" s="7" t="s">
        <v>35</v>
      </c>
      <c r="E23" s="8">
        <v>50</v>
      </c>
      <c r="F23" s="8">
        <f t="shared" si="0"/>
        <v>15.986999999999995</v>
      </c>
      <c r="G23" s="9">
        <v>65.986999999999995</v>
      </c>
      <c r="H23" s="9">
        <v>99.894999999999996</v>
      </c>
      <c r="I23" s="8">
        <f t="shared" si="1"/>
        <v>19.816907753140796</v>
      </c>
      <c r="J23" s="9">
        <v>87</v>
      </c>
      <c r="K23" s="8">
        <v>93</v>
      </c>
      <c r="L23" s="8">
        <f t="shared" si="2"/>
        <v>14.032258064516128</v>
      </c>
      <c r="M23" s="8">
        <v>10</v>
      </c>
      <c r="N23" s="8">
        <v>0</v>
      </c>
      <c r="O23" s="8">
        <v>0</v>
      </c>
      <c r="P23" s="9">
        <f t="shared" si="3"/>
        <v>10</v>
      </c>
      <c r="Q23" s="9">
        <v>140.75</v>
      </c>
      <c r="R23" s="8">
        <f t="shared" si="4"/>
        <v>3.1971580817051506</v>
      </c>
      <c r="S23" s="8">
        <f t="shared" si="5"/>
        <v>17.229416146221279</v>
      </c>
      <c r="T23" s="8">
        <v>30</v>
      </c>
      <c r="U23" s="8">
        <f t="shared" si="6"/>
        <v>2.5</v>
      </c>
      <c r="V23" s="9">
        <v>32.5</v>
      </c>
      <c r="W23" s="9">
        <v>78.5</v>
      </c>
      <c r="X23" s="8">
        <f t="shared" si="7"/>
        <v>4.1401273885350323</v>
      </c>
      <c r="Y23" s="8">
        <f t="shared" si="8"/>
        <v>41.186451287897114</v>
      </c>
      <c r="Z23" s="21">
        <v>18</v>
      </c>
      <c r="AA23" s="21">
        <v>42</v>
      </c>
      <c r="AB23" s="22">
        <f t="shared" si="9"/>
        <v>0.42857142857142855</v>
      </c>
    </row>
    <row r="24" spans="1:28" ht="20.100000000000001" customHeight="1">
      <c r="A24" s="5" t="s">
        <v>70</v>
      </c>
      <c r="B24" s="23" t="s">
        <v>71</v>
      </c>
      <c r="C24" s="7" t="s">
        <v>34</v>
      </c>
      <c r="D24" s="7" t="s">
        <v>35</v>
      </c>
      <c r="E24" s="8">
        <v>50</v>
      </c>
      <c r="F24" s="8">
        <f t="shared" si="0"/>
        <v>14.858000000000004</v>
      </c>
      <c r="G24" s="9">
        <v>64.858000000000004</v>
      </c>
      <c r="H24" s="9">
        <v>99.894999999999996</v>
      </c>
      <c r="I24" s="8">
        <f t="shared" si="1"/>
        <v>19.477851744331552</v>
      </c>
      <c r="J24" s="9">
        <v>91</v>
      </c>
      <c r="K24" s="8">
        <v>93</v>
      </c>
      <c r="L24" s="8">
        <f t="shared" si="2"/>
        <v>14.67741935483871</v>
      </c>
      <c r="M24" s="8">
        <v>4.375</v>
      </c>
      <c r="N24" s="8">
        <v>0</v>
      </c>
      <c r="O24" s="8">
        <v>2.5</v>
      </c>
      <c r="P24" s="9">
        <f t="shared" si="3"/>
        <v>6.875</v>
      </c>
      <c r="Q24" s="9">
        <v>140.75</v>
      </c>
      <c r="R24" s="8">
        <f t="shared" si="4"/>
        <v>2.1980461811722916</v>
      </c>
      <c r="S24" s="8">
        <f t="shared" si="5"/>
        <v>16.875465536011003</v>
      </c>
      <c r="T24" s="8">
        <v>30</v>
      </c>
      <c r="U24" s="8">
        <f t="shared" si="6"/>
        <v>7.5</v>
      </c>
      <c r="V24" s="9">
        <v>37.5</v>
      </c>
      <c r="W24" s="9">
        <v>78.5</v>
      </c>
      <c r="X24" s="8">
        <f t="shared" si="7"/>
        <v>4.7770700636942678</v>
      </c>
      <c r="Y24" s="8">
        <f t="shared" si="8"/>
        <v>41.130387344036819</v>
      </c>
      <c r="Z24" s="21">
        <v>19</v>
      </c>
      <c r="AA24" s="21">
        <v>42</v>
      </c>
      <c r="AB24" s="22">
        <f t="shared" si="9"/>
        <v>0.45238095238095238</v>
      </c>
    </row>
    <row r="25" spans="1:28" ht="20.100000000000001" customHeight="1">
      <c r="A25" s="5" t="s">
        <v>72</v>
      </c>
      <c r="B25" s="6" t="s">
        <v>73</v>
      </c>
      <c r="C25" s="7" t="s">
        <v>34</v>
      </c>
      <c r="D25" s="7" t="s">
        <v>35</v>
      </c>
      <c r="E25" s="8">
        <v>50</v>
      </c>
      <c r="F25" s="8">
        <f t="shared" si="0"/>
        <v>16.986999999999995</v>
      </c>
      <c r="G25" s="9">
        <v>66.986999999999995</v>
      </c>
      <c r="H25" s="9">
        <v>99.894999999999996</v>
      </c>
      <c r="I25" s="8">
        <f t="shared" si="1"/>
        <v>20.117223084238447</v>
      </c>
      <c r="J25" s="9">
        <v>91</v>
      </c>
      <c r="K25" s="8">
        <v>93</v>
      </c>
      <c r="L25" s="8">
        <f t="shared" si="2"/>
        <v>14.67741935483871</v>
      </c>
      <c r="M25" s="8">
        <v>3.75</v>
      </c>
      <c r="N25" s="8">
        <v>0</v>
      </c>
      <c r="O25" s="8">
        <v>0</v>
      </c>
      <c r="P25" s="9">
        <f t="shared" si="3"/>
        <v>3.75</v>
      </c>
      <c r="Q25" s="9">
        <v>140.75</v>
      </c>
      <c r="R25" s="8">
        <f t="shared" si="4"/>
        <v>1.1989342806394316</v>
      </c>
      <c r="S25" s="8">
        <f t="shared" si="5"/>
        <v>15.876353635478141</v>
      </c>
      <c r="T25" s="8">
        <v>30</v>
      </c>
      <c r="U25" s="8">
        <f t="shared" si="6"/>
        <v>3</v>
      </c>
      <c r="V25" s="9">
        <v>33</v>
      </c>
      <c r="W25" s="9">
        <v>78.5</v>
      </c>
      <c r="X25" s="8">
        <f t="shared" si="7"/>
        <v>4.2038216560509554</v>
      </c>
      <c r="Y25" s="8">
        <f t="shared" si="8"/>
        <v>40.197398375767541</v>
      </c>
      <c r="Z25" s="21">
        <v>20</v>
      </c>
      <c r="AA25" s="21">
        <v>42</v>
      </c>
      <c r="AB25" s="22">
        <f t="shared" si="9"/>
        <v>0.47619047619047616</v>
      </c>
    </row>
    <row r="26" spans="1:28" ht="20.100000000000001" customHeight="1">
      <c r="A26" s="5" t="s">
        <v>74</v>
      </c>
      <c r="B26" s="6" t="s">
        <v>75</v>
      </c>
      <c r="C26" s="7" t="s">
        <v>34</v>
      </c>
      <c r="D26" s="7" t="s">
        <v>35</v>
      </c>
      <c r="E26" s="8">
        <v>50</v>
      </c>
      <c r="F26" s="8">
        <f t="shared" si="0"/>
        <v>12.505000000000003</v>
      </c>
      <c r="G26" s="9">
        <v>62.505000000000003</v>
      </c>
      <c r="H26" s="9">
        <v>99.894999999999996</v>
      </c>
      <c r="I26" s="8">
        <f t="shared" si="1"/>
        <v>18.771209770258775</v>
      </c>
      <c r="J26" s="9">
        <v>89</v>
      </c>
      <c r="K26" s="8">
        <v>93</v>
      </c>
      <c r="L26" s="8">
        <f t="shared" si="2"/>
        <v>14.35483870967742</v>
      </c>
      <c r="M26" s="20">
        <v>5</v>
      </c>
      <c r="N26" s="20">
        <v>0</v>
      </c>
      <c r="O26" s="20">
        <v>2.5</v>
      </c>
      <c r="P26" s="9">
        <f t="shared" si="3"/>
        <v>7.5</v>
      </c>
      <c r="Q26" s="9">
        <v>140.75</v>
      </c>
      <c r="R26" s="8">
        <f t="shared" si="4"/>
        <v>2.3978685612788633</v>
      </c>
      <c r="S26" s="8">
        <f t="shared" si="5"/>
        <v>16.752707270956282</v>
      </c>
      <c r="T26" s="8">
        <v>30</v>
      </c>
      <c r="U26" s="8">
        <f t="shared" si="6"/>
        <v>5.5</v>
      </c>
      <c r="V26" s="9">
        <v>35.5</v>
      </c>
      <c r="W26" s="9">
        <v>78.5</v>
      </c>
      <c r="X26" s="8">
        <f t="shared" si="7"/>
        <v>4.5222929936305736</v>
      </c>
      <c r="Y26" s="8">
        <f t="shared" si="8"/>
        <v>40.046210034845629</v>
      </c>
      <c r="Z26" s="21">
        <v>21</v>
      </c>
      <c r="AA26" s="21">
        <v>42</v>
      </c>
      <c r="AB26" s="22">
        <f t="shared" si="9"/>
        <v>0.5</v>
      </c>
    </row>
    <row r="27" spans="1:28" ht="20.100000000000001" customHeight="1">
      <c r="A27" s="5" t="s">
        <v>76</v>
      </c>
      <c r="B27" s="6" t="s">
        <v>77</v>
      </c>
      <c r="C27" s="7" t="s">
        <v>34</v>
      </c>
      <c r="D27" s="7" t="s">
        <v>35</v>
      </c>
      <c r="E27" s="8">
        <v>50</v>
      </c>
      <c r="F27" s="8">
        <f t="shared" si="0"/>
        <v>13.005000000000003</v>
      </c>
      <c r="G27" s="9">
        <v>63.005000000000003</v>
      </c>
      <c r="H27" s="9">
        <v>99.894999999999996</v>
      </c>
      <c r="I27" s="8">
        <f t="shared" si="1"/>
        <v>18.9213674358076</v>
      </c>
      <c r="J27" s="9">
        <v>89</v>
      </c>
      <c r="K27" s="8">
        <v>93</v>
      </c>
      <c r="L27" s="8">
        <f t="shared" si="2"/>
        <v>14.35483870967742</v>
      </c>
      <c r="M27" s="8">
        <v>5.625</v>
      </c>
      <c r="N27" s="8">
        <v>0</v>
      </c>
      <c r="O27" s="8">
        <v>1</v>
      </c>
      <c r="P27" s="9">
        <f t="shared" si="3"/>
        <v>6.625</v>
      </c>
      <c r="Q27" s="9">
        <v>140.75</v>
      </c>
      <c r="R27" s="8">
        <f t="shared" si="4"/>
        <v>2.1181172291296626</v>
      </c>
      <c r="S27" s="8">
        <f t="shared" si="5"/>
        <v>16.472955938807083</v>
      </c>
      <c r="T27" s="8">
        <v>30</v>
      </c>
      <c r="U27" s="8">
        <f t="shared" si="6"/>
        <v>5</v>
      </c>
      <c r="V27" s="9">
        <v>35</v>
      </c>
      <c r="W27" s="9">
        <v>78.5</v>
      </c>
      <c r="X27" s="8">
        <f t="shared" si="7"/>
        <v>4.4585987261146496</v>
      </c>
      <c r="Y27" s="8">
        <f t="shared" si="8"/>
        <v>39.852922100729337</v>
      </c>
      <c r="Z27" s="21">
        <v>22</v>
      </c>
      <c r="AA27" s="21">
        <v>42</v>
      </c>
      <c r="AB27" s="22">
        <f t="shared" si="9"/>
        <v>0.52380952380952384</v>
      </c>
    </row>
    <row r="28" spans="1:28" ht="20.100000000000001" customHeight="1">
      <c r="A28" s="5" t="s">
        <v>78</v>
      </c>
      <c r="B28" s="6" t="s">
        <v>79</v>
      </c>
      <c r="C28" s="7" t="s">
        <v>34</v>
      </c>
      <c r="D28" s="7" t="s">
        <v>35</v>
      </c>
      <c r="E28" s="8">
        <v>50</v>
      </c>
      <c r="F28" s="8">
        <f t="shared" si="0"/>
        <v>5.8950000000000031</v>
      </c>
      <c r="G28" s="9">
        <v>55.895000000000003</v>
      </c>
      <c r="H28" s="9">
        <v>99.894999999999996</v>
      </c>
      <c r="I28" s="8">
        <f t="shared" si="1"/>
        <v>16.78612543170329</v>
      </c>
      <c r="J28" s="9">
        <v>89</v>
      </c>
      <c r="K28" s="8">
        <v>93</v>
      </c>
      <c r="L28" s="8">
        <f t="shared" si="2"/>
        <v>14.35483870967742</v>
      </c>
      <c r="M28" s="8">
        <v>5</v>
      </c>
      <c r="N28" s="8">
        <v>0</v>
      </c>
      <c r="O28" s="8">
        <v>5</v>
      </c>
      <c r="P28" s="9">
        <f t="shared" si="3"/>
        <v>10</v>
      </c>
      <c r="Q28" s="9">
        <v>140.75</v>
      </c>
      <c r="R28" s="8">
        <f t="shared" si="4"/>
        <v>3.1971580817051506</v>
      </c>
      <c r="S28" s="8">
        <f t="shared" si="5"/>
        <v>17.551996791382571</v>
      </c>
      <c r="T28" s="8">
        <v>30</v>
      </c>
      <c r="U28" s="8">
        <f t="shared" si="6"/>
        <v>11.5</v>
      </c>
      <c r="V28" s="9">
        <v>41.5</v>
      </c>
      <c r="W28" s="9">
        <v>78.5</v>
      </c>
      <c r="X28" s="8">
        <f t="shared" si="7"/>
        <v>5.2866242038216562</v>
      </c>
      <c r="Y28" s="8">
        <f t="shared" si="8"/>
        <v>39.624746426907521</v>
      </c>
      <c r="Z28" s="21">
        <v>23</v>
      </c>
      <c r="AA28" s="21">
        <v>42</v>
      </c>
      <c r="AB28" s="22">
        <f t="shared" si="9"/>
        <v>0.54761904761904767</v>
      </c>
    </row>
    <row r="29" spans="1:28" ht="20.100000000000001" customHeight="1">
      <c r="A29" s="5" t="s">
        <v>80</v>
      </c>
      <c r="B29" s="6" t="s">
        <v>81</v>
      </c>
      <c r="C29" s="7" t="s">
        <v>34</v>
      </c>
      <c r="D29" s="7" t="s">
        <v>35</v>
      </c>
      <c r="E29" s="8">
        <v>50</v>
      </c>
      <c r="F29" s="8">
        <f t="shared" si="0"/>
        <v>4.8950000000000031</v>
      </c>
      <c r="G29" s="9">
        <v>54.895000000000003</v>
      </c>
      <c r="H29" s="9">
        <v>99.894999999999996</v>
      </c>
      <c r="I29" s="8">
        <f t="shared" si="1"/>
        <v>16.485810100605637</v>
      </c>
      <c r="J29" s="9">
        <v>89</v>
      </c>
      <c r="K29" s="8">
        <v>93</v>
      </c>
      <c r="L29" s="8">
        <f t="shared" si="2"/>
        <v>14.35483870967742</v>
      </c>
      <c r="M29" s="8">
        <v>3.75</v>
      </c>
      <c r="N29" s="8">
        <v>4</v>
      </c>
      <c r="O29" s="8">
        <v>4</v>
      </c>
      <c r="P29" s="9">
        <f t="shared" si="3"/>
        <v>11.75</v>
      </c>
      <c r="Q29" s="9">
        <v>140.75</v>
      </c>
      <c r="R29" s="8">
        <f t="shared" si="4"/>
        <v>3.7566607460035524</v>
      </c>
      <c r="S29" s="8">
        <f t="shared" si="5"/>
        <v>18.111499455680971</v>
      </c>
      <c r="T29" s="8">
        <v>30</v>
      </c>
      <c r="U29" s="8">
        <f t="shared" si="6"/>
        <v>4</v>
      </c>
      <c r="V29" s="9">
        <v>34</v>
      </c>
      <c r="W29" s="9">
        <v>78.5</v>
      </c>
      <c r="X29" s="8">
        <f t="shared" si="7"/>
        <v>4.3312101910828025</v>
      </c>
      <c r="Y29" s="8">
        <f t="shared" si="8"/>
        <v>38.928519747369407</v>
      </c>
      <c r="Z29" s="21">
        <v>24</v>
      </c>
      <c r="AA29" s="21">
        <v>42</v>
      </c>
      <c r="AB29" s="22">
        <f t="shared" si="9"/>
        <v>0.5714285714285714</v>
      </c>
    </row>
    <row r="30" spans="1:28" ht="20.100000000000001" customHeight="1">
      <c r="A30" s="5" t="s">
        <v>82</v>
      </c>
      <c r="B30" s="6" t="s">
        <v>83</v>
      </c>
      <c r="C30" s="7" t="s">
        <v>34</v>
      </c>
      <c r="D30" s="7" t="s">
        <v>35</v>
      </c>
      <c r="E30" s="8">
        <v>50</v>
      </c>
      <c r="F30" s="8">
        <f t="shared" si="0"/>
        <v>9.2289999999999992</v>
      </c>
      <c r="G30" s="9">
        <v>59.228999999999999</v>
      </c>
      <c r="H30" s="9">
        <v>99.894999999999996</v>
      </c>
      <c r="I30" s="8">
        <f t="shared" si="1"/>
        <v>17.787376745582865</v>
      </c>
      <c r="J30" s="9">
        <v>91</v>
      </c>
      <c r="K30" s="8">
        <v>93</v>
      </c>
      <c r="L30" s="8">
        <f t="shared" si="2"/>
        <v>14.67741935483871</v>
      </c>
      <c r="M30" s="8">
        <v>1.875</v>
      </c>
      <c r="N30" s="8">
        <v>4</v>
      </c>
      <c r="O30" s="8">
        <v>0</v>
      </c>
      <c r="P30" s="9">
        <f t="shared" si="3"/>
        <v>5.875</v>
      </c>
      <c r="Q30" s="9">
        <v>140.75</v>
      </c>
      <c r="R30" s="8">
        <f t="shared" si="4"/>
        <v>1.8783303730017762</v>
      </c>
      <c r="S30" s="8">
        <f t="shared" si="5"/>
        <v>16.555749727840485</v>
      </c>
      <c r="T30" s="8">
        <v>30</v>
      </c>
      <c r="U30" s="8">
        <f t="shared" si="6"/>
        <v>1.1999999999999993</v>
      </c>
      <c r="V30" s="9">
        <v>31.2</v>
      </c>
      <c r="W30" s="9">
        <v>78.5</v>
      </c>
      <c r="X30" s="8">
        <f t="shared" si="7"/>
        <v>3.9745222929936301</v>
      </c>
      <c r="Y30" s="8">
        <f t="shared" si="8"/>
        <v>38.317648766416987</v>
      </c>
      <c r="Z30" s="21">
        <v>25</v>
      </c>
      <c r="AA30" s="21">
        <v>42</v>
      </c>
      <c r="AB30" s="22">
        <f t="shared" si="9"/>
        <v>0.59523809523809523</v>
      </c>
    </row>
    <row r="31" spans="1:28" ht="20.100000000000001" customHeight="1">
      <c r="A31" s="5" t="s">
        <v>84</v>
      </c>
      <c r="B31" s="6" t="s">
        <v>85</v>
      </c>
      <c r="C31" s="7" t="s">
        <v>34</v>
      </c>
      <c r="D31" s="7" t="s">
        <v>35</v>
      </c>
      <c r="E31" s="8">
        <v>50</v>
      </c>
      <c r="F31" s="8">
        <f t="shared" si="0"/>
        <v>4.4870000000000019</v>
      </c>
      <c r="G31" s="9">
        <v>54.487000000000002</v>
      </c>
      <c r="H31" s="9">
        <v>99.894999999999996</v>
      </c>
      <c r="I31" s="8">
        <f t="shared" si="1"/>
        <v>16.363281445517796</v>
      </c>
      <c r="J31" s="9">
        <v>93</v>
      </c>
      <c r="K31" s="8">
        <v>93</v>
      </c>
      <c r="L31" s="8">
        <f t="shared" si="2"/>
        <v>15</v>
      </c>
      <c r="M31" s="8">
        <v>5</v>
      </c>
      <c r="N31" s="8">
        <v>0</v>
      </c>
      <c r="O31" s="8">
        <v>0</v>
      </c>
      <c r="P31" s="9">
        <f t="shared" si="3"/>
        <v>5</v>
      </c>
      <c r="Q31" s="9">
        <v>140.75</v>
      </c>
      <c r="R31" s="8">
        <f t="shared" si="4"/>
        <v>1.5985790408525753</v>
      </c>
      <c r="S31" s="8">
        <f t="shared" si="5"/>
        <v>16.598579040852574</v>
      </c>
      <c r="T31" s="8">
        <v>30</v>
      </c>
      <c r="U31" s="8">
        <f t="shared" si="6"/>
        <v>10.5</v>
      </c>
      <c r="V31" s="9">
        <v>40.5</v>
      </c>
      <c r="W31" s="9">
        <v>78.5</v>
      </c>
      <c r="X31" s="8">
        <f t="shared" si="7"/>
        <v>5.1592356687898091</v>
      </c>
      <c r="Y31" s="8">
        <f t="shared" si="8"/>
        <v>38.121096155160181</v>
      </c>
      <c r="Z31" s="21">
        <v>26</v>
      </c>
      <c r="AA31" s="21">
        <v>42</v>
      </c>
      <c r="AB31" s="22">
        <f t="shared" si="9"/>
        <v>0.61904761904761907</v>
      </c>
    </row>
    <row r="32" spans="1:28" ht="20.100000000000001" customHeight="1">
      <c r="A32" s="5" t="s">
        <v>86</v>
      </c>
      <c r="B32" s="6" t="s">
        <v>87</v>
      </c>
      <c r="C32" s="7" t="s">
        <v>34</v>
      </c>
      <c r="D32" s="7" t="s">
        <v>35</v>
      </c>
      <c r="E32" s="8">
        <v>50</v>
      </c>
      <c r="F32" s="8">
        <f t="shared" si="0"/>
        <v>9.4870000000000019</v>
      </c>
      <c r="G32" s="9">
        <v>59.487000000000002</v>
      </c>
      <c r="H32" s="9">
        <v>99.894999999999996</v>
      </c>
      <c r="I32" s="8">
        <f t="shared" si="1"/>
        <v>17.86485810100606</v>
      </c>
      <c r="J32" s="9">
        <v>87</v>
      </c>
      <c r="K32" s="8">
        <v>93</v>
      </c>
      <c r="L32" s="8">
        <f t="shared" si="2"/>
        <v>14.032258064516128</v>
      </c>
      <c r="M32" s="20">
        <v>5</v>
      </c>
      <c r="N32" s="20">
        <v>0</v>
      </c>
      <c r="O32" s="20">
        <v>1</v>
      </c>
      <c r="P32" s="9">
        <f t="shared" si="3"/>
        <v>6</v>
      </c>
      <c r="Q32" s="9">
        <v>140.75</v>
      </c>
      <c r="R32" s="8">
        <f t="shared" si="4"/>
        <v>1.9182948490230907</v>
      </c>
      <c r="S32" s="8">
        <f t="shared" si="5"/>
        <v>15.950552913539219</v>
      </c>
      <c r="T32" s="8">
        <v>30</v>
      </c>
      <c r="U32" s="8">
        <f t="shared" si="6"/>
        <v>3.5</v>
      </c>
      <c r="V32" s="9">
        <v>33.5</v>
      </c>
      <c r="W32" s="9">
        <v>78.5</v>
      </c>
      <c r="X32" s="8">
        <f t="shared" si="7"/>
        <v>4.2675159235668794</v>
      </c>
      <c r="Y32" s="8">
        <f t="shared" si="8"/>
        <v>38.082926938112152</v>
      </c>
      <c r="Z32" s="21">
        <v>27</v>
      </c>
      <c r="AA32" s="21">
        <v>42</v>
      </c>
      <c r="AB32" s="22">
        <f t="shared" si="9"/>
        <v>0.6428571428571429</v>
      </c>
    </row>
    <row r="33" spans="1:28" ht="20.100000000000001" customHeight="1">
      <c r="A33" s="5" t="s">
        <v>88</v>
      </c>
      <c r="B33" s="23" t="s">
        <v>89</v>
      </c>
      <c r="C33" s="7" t="s">
        <v>34</v>
      </c>
      <c r="D33" s="7" t="s">
        <v>35</v>
      </c>
      <c r="E33" s="8">
        <v>50</v>
      </c>
      <c r="F33" s="8">
        <f t="shared" si="0"/>
        <v>10.487000000000002</v>
      </c>
      <c r="G33" s="9">
        <v>60.487000000000002</v>
      </c>
      <c r="H33" s="9">
        <v>99.894999999999996</v>
      </c>
      <c r="I33" s="8">
        <f t="shared" si="1"/>
        <v>18.16517343210371</v>
      </c>
      <c r="J33" s="9">
        <v>89</v>
      </c>
      <c r="K33" s="8">
        <v>93</v>
      </c>
      <c r="L33" s="8">
        <f t="shared" si="2"/>
        <v>14.35483870967742</v>
      </c>
      <c r="M33" s="8">
        <v>3.75</v>
      </c>
      <c r="N33" s="8">
        <v>0</v>
      </c>
      <c r="O33" s="8">
        <v>0</v>
      </c>
      <c r="P33" s="9">
        <f t="shared" si="3"/>
        <v>3.75</v>
      </c>
      <c r="Q33" s="9">
        <v>140.75</v>
      </c>
      <c r="R33" s="8">
        <f t="shared" si="4"/>
        <v>1.1989342806394316</v>
      </c>
      <c r="S33" s="8">
        <f t="shared" si="5"/>
        <v>15.553772990316851</v>
      </c>
      <c r="T33" s="8">
        <v>30</v>
      </c>
      <c r="U33" s="8">
        <f t="shared" si="6"/>
        <v>3</v>
      </c>
      <c r="V33" s="9">
        <v>33</v>
      </c>
      <c r="W33" s="9">
        <v>78.5</v>
      </c>
      <c r="X33" s="8">
        <f t="shared" si="7"/>
        <v>4.2038216560509554</v>
      </c>
      <c r="Y33" s="8">
        <f t="shared" si="8"/>
        <v>37.922768078471513</v>
      </c>
      <c r="Z33" s="21">
        <v>28</v>
      </c>
      <c r="AA33" s="21">
        <v>42</v>
      </c>
      <c r="AB33" s="22">
        <f t="shared" si="9"/>
        <v>0.66666666666666663</v>
      </c>
    </row>
    <row r="34" spans="1:28" ht="20.100000000000001" customHeight="1">
      <c r="A34" s="5" t="s">
        <v>90</v>
      </c>
      <c r="B34" s="6" t="s">
        <v>91</v>
      </c>
      <c r="C34" s="7" t="s">
        <v>34</v>
      </c>
      <c r="D34" s="7" t="s">
        <v>35</v>
      </c>
      <c r="E34" s="8">
        <v>50</v>
      </c>
      <c r="F34" s="8">
        <f t="shared" si="0"/>
        <v>3.9870000000000019</v>
      </c>
      <c r="G34" s="9">
        <v>53.987000000000002</v>
      </c>
      <c r="H34" s="9">
        <v>99.894999999999996</v>
      </c>
      <c r="I34" s="8">
        <f t="shared" si="1"/>
        <v>16.213123779968967</v>
      </c>
      <c r="J34" s="9">
        <v>89</v>
      </c>
      <c r="K34" s="8">
        <v>93</v>
      </c>
      <c r="L34" s="8">
        <f t="shared" si="2"/>
        <v>14.35483870967742</v>
      </c>
      <c r="M34" s="8">
        <v>6.875</v>
      </c>
      <c r="N34" s="8">
        <v>0</v>
      </c>
      <c r="O34" s="8">
        <v>0</v>
      </c>
      <c r="P34" s="9">
        <f t="shared" si="3"/>
        <v>6.875</v>
      </c>
      <c r="Q34" s="9">
        <v>140.75</v>
      </c>
      <c r="R34" s="8">
        <f t="shared" si="4"/>
        <v>2.1980461811722916</v>
      </c>
      <c r="S34" s="8">
        <f t="shared" si="5"/>
        <v>16.552884890849711</v>
      </c>
      <c r="T34" s="8">
        <v>30</v>
      </c>
      <c r="U34" s="8">
        <f t="shared" si="6"/>
        <v>10</v>
      </c>
      <c r="V34" s="9">
        <v>40</v>
      </c>
      <c r="W34" s="9">
        <v>78.5</v>
      </c>
      <c r="X34" s="8">
        <f t="shared" si="7"/>
        <v>5.0955414012738851</v>
      </c>
      <c r="Y34" s="8">
        <f t="shared" si="8"/>
        <v>37.861550072092562</v>
      </c>
      <c r="Z34" s="21">
        <v>29</v>
      </c>
      <c r="AA34" s="21">
        <v>42</v>
      </c>
      <c r="AB34" s="22">
        <f t="shared" si="9"/>
        <v>0.69047619047619047</v>
      </c>
    </row>
    <row r="35" spans="1:28" ht="20.100000000000001" customHeight="1">
      <c r="A35" s="5" t="s">
        <v>92</v>
      </c>
      <c r="B35" s="23" t="s">
        <v>93</v>
      </c>
      <c r="C35" s="7" t="s">
        <v>34</v>
      </c>
      <c r="D35" s="7" t="s">
        <v>35</v>
      </c>
      <c r="E35" s="8">
        <v>50</v>
      </c>
      <c r="F35" s="8">
        <f t="shared" si="0"/>
        <v>9.4870000000000019</v>
      </c>
      <c r="G35" s="9">
        <v>59.487000000000002</v>
      </c>
      <c r="H35" s="9">
        <v>99.894999999999996</v>
      </c>
      <c r="I35" s="8">
        <f t="shared" si="1"/>
        <v>17.86485810100606</v>
      </c>
      <c r="J35" s="9">
        <v>87</v>
      </c>
      <c r="K35" s="8">
        <v>93</v>
      </c>
      <c r="L35" s="8">
        <f t="shared" si="2"/>
        <v>14.032258064516128</v>
      </c>
      <c r="M35" s="8">
        <v>5</v>
      </c>
      <c r="N35" s="8">
        <v>0</v>
      </c>
      <c r="O35" s="8">
        <v>0</v>
      </c>
      <c r="P35" s="9">
        <f t="shared" si="3"/>
        <v>5</v>
      </c>
      <c r="Q35" s="9">
        <v>140.75</v>
      </c>
      <c r="R35" s="8">
        <f t="shared" si="4"/>
        <v>1.5985790408525753</v>
      </c>
      <c r="S35" s="8">
        <f t="shared" si="5"/>
        <v>15.630837105368704</v>
      </c>
      <c r="T35" s="8">
        <v>30</v>
      </c>
      <c r="U35" s="8">
        <f t="shared" si="6"/>
        <v>1.1999999999999993</v>
      </c>
      <c r="V35" s="9">
        <v>31.2</v>
      </c>
      <c r="W35" s="9">
        <v>78.5</v>
      </c>
      <c r="X35" s="8">
        <f t="shared" si="7"/>
        <v>3.9745222929936301</v>
      </c>
      <c r="Y35" s="8">
        <f t="shared" si="8"/>
        <v>37.470217499368395</v>
      </c>
      <c r="Z35" s="21">
        <v>30</v>
      </c>
      <c r="AA35" s="21">
        <v>42</v>
      </c>
      <c r="AB35" s="22">
        <f t="shared" si="9"/>
        <v>0.7142857142857143</v>
      </c>
    </row>
    <row r="36" spans="1:28" ht="20.100000000000001" customHeight="1">
      <c r="A36" s="5" t="s">
        <v>94</v>
      </c>
      <c r="B36" s="6" t="s">
        <v>95</v>
      </c>
      <c r="C36" s="7" t="s">
        <v>34</v>
      </c>
      <c r="D36" s="7" t="s">
        <v>35</v>
      </c>
      <c r="E36" s="8">
        <v>50</v>
      </c>
      <c r="F36" s="8">
        <f t="shared" si="0"/>
        <v>7.0050000000000026</v>
      </c>
      <c r="G36" s="9">
        <v>57.005000000000003</v>
      </c>
      <c r="H36" s="9">
        <v>99.894999999999996</v>
      </c>
      <c r="I36" s="8">
        <f t="shared" si="1"/>
        <v>17.119475449221682</v>
      </c>
      <c r="J36" s="9">
        <v>89</v>
      </c>
      <c r="K36" s="8">
        <v>93</v>
      </c>
      <c r="L36" s="8">
        <f t="shared" si="2"/>
        <v>14.35483870967742</v>
      </c>
      <c r="M36" s="20">
        <v>5.3125</v>
      </c>
      <c r="N36" s="20">
        <v>0</v>
      </c>
      <c r="O36" s="20">
        <v>0</v>
      </c>
      <c r="P36" s="9">
        <f t="shared" si="3"/>
        <v>5.3125</v>
      </c>
      <c r="Q36" s="9">
        <v>140.75</v>
      </c>
      <c r="R36" s="8">
        <f t="shared" si="4"/>
        <v>1.6984902309058616</v>
      </c>
      <c r="S36" s="8">
        <f t="shared" si="5"/>
        <v>16.053328940583281</v>
      </c>
      <c r="T36" s="8">
        <v>30</v>
      </c>
      <c r="U36" s="8">
        <f t="shared" si="6"/>
        <v>2</v>
      </c>
      <c r="V36" s="9">
        <v>32</v>
      </c>
      <c r="W36" s="9">
        <v>78.5</v>
      </c>
      <c r="X36" s="8">
        <f t="shared" si="7"/>
        <v>4.0764331210191083</v>
      </c>
      <c r="Y36" s="8">
        <f t="shared" si="8"/>
        <v>37.249237510824074</v>
      </c>
      <c r="Z36" s="21">
        <v>31</v>
      </c>
      <c r="AA36" s="21">
        <v>42</v>
      </c>
      <c r="AB36" s="22">
        <f t="shared" si="9"/>
        <v>0.73809523809523814</v>
      </c>
    </row>
    <row r="37" spans="1:28" ht="20.100000000000001" customHeight="1">
      <c r="A37" s="5" t="s">
        <v>96</v>
      </c>
      <c r="B37" s="24" t="s">
        <v>97</v>
      </c>
      <c r="C37" s="7" t="s">
        <v>34</v>
      </c>
      <c r="D37" s="7" t="s">
        <v>35</v>
      </c>
      <c r="E37" s="8">
        <v>50</v>
      </c>
      <c r="F37" s="8">
        <f t="shared" si="0"/>
        <v>10.228999999999999</v>
      </c>
      <c r="G37" s="9">
        <v>60.228999999999999</v>
      </c>
      <c r="H37" s="9">
        <v>99.894999999999996</v>
      </c>
      <c r="I37" s="8">
        <f t="shared" si="1"/>
        <v>18.087692076680515</v>
      </c>
      <c r="J37" s="9">
        <v>87</v>
      </c>
      <c r="K37" s="8">
        <v>93</v>
      </c>
      <c r="L37" s="8">
        <f t="shared" si="2"/>
        <v>14.032258064516128</v>
      </c>
      <c r="M37" s="20">
        <v>2.5</v>
      </c>
      <c r="N37" s="20">
        <v>0</v>
      </c>
      <c r="O37" s="20">
        <v>0</v>
      </c>
      <c r="P37" s="9">
        <f t="shared" si="3"/>
        <v>2.5</v>
      </c>
      <c r="Q37" s="9">
        <v>140.75</v>
      </c>
      <c r="R37" s="8">
        <f t="shared" si="4"/>
        <v>0.79928952042628765</v>
      </c>
      <c r="S37" s="8">
        <f t="shared" si="5"/>
        <v>14.831547584942415</v>
      </c>
      <c r="T37" s="8">
        <v>30</v>
      </c>
      <c r="U37" s="8">
        <f t="shared" si="6"/>
        <v>2</v>
      </c>
      <c r="V37" s="9">
        <v>32</v>
      </c>
      <c r="W37" s="9">
        <v>78.5</v>
      </c>
      <c r="X37" s="8">
        <f t="shared" si="7"/>
        <v>4.0764331210191083</v>
      </c>
      <c r="Y37" s="8">
        <f t="shared" si="8"/>
        <v>36.995672782642039</v>
      </c>
      <c r="Z37" s="21">
        <v>32</v>
      </c>
      <c r="AA37" s="21">
        <v>42</v>
      </c>
      <c r="AB37" s="22">
        <f t="shared" si="9"/>
        <v>0.76190476190476186</v>
      </c>
    </row>
    <row r="38" spans="1:28" ht="20.100000000000001" customHeight="1">
      <c r="A38" s="5" t="s">
        <v>98</v>
      </c>
      <c r="B38" s="15" t="s">
        <v>99</v>
      </c>
      <c r="C38" s="7" t="s">
        <v>34</v>
      </c>
      <c r="D38" s="7" t="s">
        <v>35</v>
      </c>
      <c r="E38" s="8">
        <v>50</v>
      </c>
      <c r="F38" s="8">
        <f t="shared" si="0"/>
        <v>5.7289999999999992</v>
      </c>
      <c r="G38" s="9">
        <v>55.728999999999999</v>
      </c>
      <c r="H38" s="9">
        <v>99.894999999999996</v>
      </c>
      <c r="I38" s="8">
        <f t="shared" si="1"/>
        <v>16.736273086741079</v>
      </c>
      <c r="J38" s="9">
        <v>87</v>
      </c>
      <c r="K38" s="8">
        <v>93</v>
      </c>
      <c r="L38" s="8">
        <f t="shared" si="2"/>
        <v>14.032258064516128</v>
      </c>
      <c r="M38" s="8">
        <v>3.75</v>
      </c>
      <c r="N38" s="8">
        <v>0</v>
      </c>
      <c r="O38" s="8">
        <v>2.5</v>
      </c>
      <c r="P38" s="9">
        <f t="shared" si="3"/>
        <v>6.25</v>
      </c>
      <c r="Q38" s="9">
        <v>140.75</v>
      </c>
      <c r="R38" s="8">
        <f t="shared" si="4"/>
        <v>1.9982238010657194</v>
      </c>
      <c r="S38" s="8">
        <f t="shared" si="5"/>
        <v>16.030481865581848</v>
      </c>
      <c r="T38" s="8">
        <v>30</v>
      </c>
      <c r="U38" s="8">
        <f t="shared" si="6"/>
        <v>3</v>
      </c>
      <c r="V38" s="9">
        <v>33</v>
      </c>
      <c r="W38" s="9">
        <v>78.5</v>
      </c>
      <c r="X38" s="8">
        <f t="shared" si="7"/>
        <v>4.2038216560509554</v>
      </c>
      <c r="Y38" s="8">
        <f t="shared" si="8"/>
        <v>36.970576608373882</v>
      </c>
      <c r="Z38" s="21">
        <v>33</v>
      </c>
      <c r="AA38" s="21">
        <v>42</v>
      </c>
      <c r="AB38" s="22">
        <f t="shared" si="9"/>
        <v>0.7857142857142857</v>
      </c>
    </row>
    <row r="39" spans="1:28" ht="20.100000000000001" customHeight="1">
      <c r="A39" s="5" t="s">
        <v>100</v>
      </c>
      <c r="B39" s="6" t="s">
        <v>101</v>
      </c>
      <c r="C39" s="7" t="s">
        <v>34</v>
      </c>
      <c r="D39" s="7" t="s">
        <v>35</v>
      </c>
      <c r="E39" s="8">
        <v>50</v>
      </c>
      <c r="F39" s="8">
        <f t="shared" si="0"/>
        <v>5.0050000000000026</v>
      </c>
      <c r="G39" s="9">
        <v>55.005000000000003</v>
      </c>
      <c r="H39" s="9">
        <v>99.894999999999996</v>
      </c>
      <c r="I39" s="8">
        <f t="shared" si="1"/>
        <v>16.518844787026378</v>
      </c>
      <c r="J39" s="9" t="s">
        <v>102</v>
      </c>
      <c r="K39" s="8">
        <v>93</v>
      </c>
      <c r="L39" s="8">
        <f t="shared" si="2"/>
        <v>14.032258064516128</v>
      </c>
      <c r="M39" s="8">
        <v>2.5</v>
      </c>
      <c r="N39" s="8">
        <v>0</v>
      </c>
      <c r="O39" s="8">
        <v>4</v>
      </c>
      <c r="P39" s="9">
        <f t="shared" si="3"/>
        <v>6.5</v>
      </c>
      <c r="Q39" s="9">
        <v>140.75</v>
      </c>
      <c r="R39" s="8">
        <f t="shared" si="4"/>
        <v>2.0781527531083483</v>
      </c>
      <c r="S39" s="8">
        <f t="shared" si="5"/>
        <v>16.110410817624476</v>
      </c>
      <c r="T39" s="8">
        <v>30</v>
      </c>
      <c r="U39" s="8">
        <f t="shared" si="6"/>
        <v>2</v>
      </c>
      <c r="V39" s="9" t="s">
        <v>103</v>
      </c>
      <c r="W39" s="9">
        <v>78.5</v>
      </c>
      <c r="X39" s="8">
        <f t="shared" si="7"/>
        <v>4.0764331210191083</v>
      </c>
      <c r="Y39" s="8">
        <f t="shared" si="8"/>
        <v>36.705688725669958</v>
      </c>
      <c r="Z39" s="21">
        <v>34</v>
      </c>
      <c r="AA39" s="21">
        <v>42</v>
      </c>
      <c r="AB39" s="22">
        <f t="shared" si="9"/>
        <v>0.80952380952380953</v>
      </c>
    </row>
    <row r="40" spans="1:28" ht="20.100000000000001" customHeight="1">
      <c r="A40" s="5" t="s">
        <v>104</v>
      </c>
      <c r="B40" s="6" t="s">
        <v>105</v>
      </c>
      <c r="C40" s="7" t="s">
        <v>34</v>
      </c>
      <c r="D40" s="7" t="s">
        <v>35</v>
      </c>
      <c r="E40" s="8">
        <v>50</v>
      </c>
      <c r="F40" s="8">
        <f t="shared" si="0"/>
        <v>6.5050000000000026</v>
      </c>
      <c r="G40" s="9">
        <v>56.505000000000003</v>
      </c>
      <c r="H40" s="9">
        <v>99.894999999999996</v>
      </c>
      <c r="I40" s="8">
        <f t="shared" si="1"/>
        <v>16.96931778367286</v>
      </c>
      <c r="J40" s="9">
        <v>89</v>
      </c>
      <c r="K40" s="8">
        <v>93</v>
      </c>
      <c r="L40" s="8">
        <f t="shared" si="2"/>
        <v>14.35483870967742</v>
      </c>
      <c r="M40" s="8">
        <v>2.5</v>
      </c>
      <c r="N40" s="8">
        <v>0</v>
      </c>
      <c r="O40" s="8">
        <v>0</v>
      </c>
      <c r="P40" s="9">
        <f t="shared" si="3"/>
        <v>2.5</v>
      </c>
      <c r="Q40" s="9">
        <v>140.75</v>
      </c>
      <c r="R40" s="8">
        <f t="shared" si="4"/>
        <v>0.79928952042628765</v>
      </c>
      <c r="S40" s="8">
        <f t="shared" si="5"/>
        <v>15.154128230103707</v>
      </c>
      <c r="T40" s="8">
        <v>30</v>
      </c>
      <c r="U40" s="8">
        <f t="shared" si="6"/>
        <v>2</v>
      </c>
      <c r="V40" s="9">
        <v>32</v>
      </c>
      <c r="W40" s="9">
        <v>78.5</v>
      </c>
      <c r="X40" s="8">
        <f t="shared" si="7"/>
        <v>4.0764331210191083</v>
      </c>
      <c r="Y40" s="8">
        <f t="shared" si="8"/>
        <v>36.199879134795673</v>
      </c>
      <c r="Z40" s="21">
        <v>35</v>
      </c>
      <c r="AA40" s="21">
        <v>42</v>
      </c>
      <c r="AB40" s="22">
        <f t="shared" si="9"/>
        <v>0.83333333333333337</v>
      </c>
    </row>
    <row r="41" spans="1:28" ht="20.100000000000001" customHeight="1">
      <c r="A41" s="5" t="s">
        <v>106</v>
      </c>
      <c r="B41" s="6" t="s">
        <v>107</v>
      </c>
      <c r="C41" s="7" t="s">
        <v>34</v>
      </c>
      <c r="D41" s="7" t="s">
        <v>35</v>
      </c>
      <c r="E41" s="8">
        <v>50</v>
      </c>
      <c r="F41" s="8">
        <f t="shared" si="0"/>
        <v>7.7289999999999992</v>
      </c>
      <c r="G41" s="9">
        <v>57.728999999999999</v>
      </c>
      <c r="H41" s="9">
        <v>99.894999999999996</v>
      </c>
      <c r="I41" s="8">
        <f t="shared" si="1"/>
        <v>17.336903748936383</v>
      </c>
      <c r="J41" s="9">
        <v>86.4</v>
      </c>
      <c r="K41" s="8">
        <v>93</v>
      </c>
      <c r="L41" s="8">
        <f t="shared" si="2"/>
        <v>13.935483870967742</v>
      </c>
      <c r="M41" s="8">
        <v>2.5</v>
      </c>
      <c r="N41" s="8">
        <v>0</v>
      </c>
      <c r="O41" s="8">
        <v>0</v>
      </c>
      <c r="P41" s="9">
        <f t="shared" si="3"/>
        <v>2.5</v>
      </c>
      <c r="Q41" s="9">
        <v>140.75</v>
      </c>
      <c r="R41" s="8">
        <f t="shared" si="4"/>
        <v>0.79928952042628765</v>
      </c>
      <c r="S41" s="8">
        <f t="shared" si="5"/>
        <v>14.734773391394029</v>
      </c>
      <c r="T41" s="8">
        <v>30</v>
      </c>
      <c r="U41" s="8">
        <f t="shared" si="6"/>
        <v>1.1000000000000014</v>
      </c>
      <c r="V41" s="9">
        <v>31.1</v>
      </c>
      <c r="W41" s="9">
        <v>78.5</v>
      </c>
      <c r="X41" s="8">
        <f t="shared" si="7"/>
        <v>3.9617834394904463</v>
      </c>
      <c r="Y41" s="8">
        <f t="shared" si="8"/>
        <v>36.033460579820854</v>
      </c>
      <c r="Z41" s="21">
        <v>36</v>
      </c>
      <c r="AA41" s="21">
        <v>42</v>
      </c>
      <c r="AB41" s="22">
        <f t="shared" si="9"/>
        <v>0.8571428571428571</v>
      </c>
    </row>
    <row r="42" spans="1:28" ht="20.100000000000001" customHeight="1">
      <c r="A42" s="5" t="s">
        <v>108</v>
      </c>
      <c r="B42" s="24" t="s">
        <v>109</v>
      </c>
      <c r="C42" s="7" t="s">
        <v>34</v>
      </c>
      <c r="D42" s="7" t="s">
        <v>35</v>
      </c>
      <c r="E42" s="8">
        <v>50</v>
      </c>
      <c r="F42" s="8">
        <f t="shared" si="0"/>
        <v>5.9870000000000019</v>
      </c>
      <c r="G42" s="9">
        <v>55.987000000000002</v>
      </c>
      <c r="H42" s="9">
        <v>99.894999999999996</v>
      </c>
      <c r="I42" s="8">
        <f t="shared" si="1"/>
        <v>16.813754442164274</v>
      </c>
      <c r="J42" s="9">
        <v>87</v>
      </c>
      <c r="K42" s="8">
        <v>93</v>
      </c>
      <c r="L42" s="8">
        <f t="shared" si="2"/>
        <v>14.032258064516128</v>
      </c>
      <c r="M42" s="8">
        <v>3.125</v>
      </c>
      <c r="N42" s="8">
        <v>0</v>
      </c>
      <c r="O42" s="8">
        <v>0</v>
      </c>
      <c r="P42" s="9">
        <f t="shared" si="3"/>
        <v>3.125</v>
      </c>
      <c r="Q42" s="9">
        <v>140.75</v>
      </c>
      <c r="R42" s="8">
        <f t="shared" si="4"/>
        <v>0.9991119005328597</v>
      </c>
      <c r="S42" s="8">
        <f t="shared" si="5"/>
        <v>15.031369965048988</v>
      </c>
      <c r="T42" s="8">
        <v>30</v>
      </c>
      <c r="U42" s="8">
        <f t="shared" si="6"/>
        <v>2</v>
      </c>
      <c r="V42" s="9">
        <v>32</v>
      </c>
      <c r="W42" s="9">
        <v>78.5</v>
      </c>
      <c r="X42" s="8">
        <f t="shared" si="7"/>
        <v>4.0764331210191083</v>
      </c>
      <c r="Y42" s="8">
        <f t="shared" si="8"/>
        <v>35.92155752823237</v>
      </c>
      <c r="Z42" s="21">
        <v>37</v>
      </c>
      <c r="AA42" s="21">
        <v>42</v>
      </c>
      <c r="AB42" s="22">
        <f t="shared" si="9"/>
        <v>0.88095238095238093</v>
      </c>
    </row>
    <row r="43" spans="1:28" ht="20.100000000000001" customHeight="1">
      <c r="A43" s="12" t="s">
        <v>110</v>
      </c>
      <c r="B43" s="6" t="s">
        <v>111</v>
      </c>
      <c r="C43" s="7" t="s">
        <v>34</v>
      </c>
      <c r="D43" s="7" t="s">
        <v>35</v>
      </c>
      <c r="E43" s="8">
        <v>50</v>
      </c>
      <c r="F43" s="8">
        <f t="shared" si="0"/>
        <v>1.7289999999999992</v>
      </c>
      <c r="G43" s="9">
        <v>51.728999999999999</v>
      </c>
      <c r="H43" s="9">
        <v>99.894999999999996</v>
      </c>
      <c r="I43" s="8">
        <f t="shared" si="1"/>
        <v>15.535011762350468</v>
      </c>
      <c r="J43" s="9">
        <v>89</v>
      </c>
      <c r="K43" s="8">
        <v>93</v>
      </c>
      <c r="L43" s="8">
        <f t="shared" si="2"/>
        <v>14.35483870967742</v>
      </c>
      <c r="M43" s="8">
        <v>5</v>
      </c>
      <c r="N43" s="8">
        <v>0</v>
      </c>
      <c r="O43" s="8">
        <v>0</v>
      </c>
      <c r="P43" s="9">
        <f t="shared" si="3"/>
        <v>5</v>
      </c>
      <c r="Q43" s="9">
        <v>140.75</v>
      </c>
      <c r="R43" s="8">
        <f t="shared" si="4"/>
        <v>1.5985790408525753</v>
      </c>
      <c r="S43" s="8">
        <f t="shared" si="5"/>
        <v>15.953417750529995</v>
      </c>
      <c r="T43" s="8">
        <v>30</v>
      </c>
      <c r="U43" s="8">
        <f t="shared" si="6"/>
        <v>1.8999999999999986</v>
      </c>
      <c r="V43" s="9">
        <v>31.9</v>
      </c>
      <c r="W43" s="9">
        <v>78.5</v>
      </c>
      <c r="X43" s="8">
        <f t="shared" si="7"/>
        <v>4.0636942675159231</v>
      </c>
      <c r="Y43" s="8">
        <f t="shared" si="8"/>
        <v>35.552123780396386</v>
      </c>
      <c r="Z43" s="21">
        <v>38</v>
      </c>
      <c r="AA43" s="21">
        <v>42</v>
      </c>
      <c r="AB43" s="22">
        <f t="shared" si="9"/>
        <v>0.90476190476190477</v>
      </c>
    </row>
    <row r="44" spans="1:28" ht="20.100000000000001" customHeight="1">
      <c r="A44" s="16" t="s">
        <v>112</v>
      </c>
      <c r="B44" s="6" t="s">
        <v>113</v>
      </c>
      <c r="C44" s="7" t="s">
        <v>34</v>
      </c>
      <c r="D44" s="7" t="s">
        <v>35</v>
      </c>
      <c r="E44" s="8">
        <v>50</v>
      </c>
      <c r="F44" s="8">
        <f t="shared" si="0"/>
        <v>1.0050000000000026</v>
      </c>
      <c r="G44" s="9">
        <v>51.005000000000003</v>
      </c>
      <c r="H44" s="9">
        <v>99.894999999999996</v>
      </c>
      <c r="I44" s="8">
        <f t="shared" si="1"/>
        <v>15.317583462635767</v>
      </c>
      <c r="J44" s="9">
        <v>93</v>
      </c>
      <c r="K44" s="8">
        <v>93</v>
      </c>
      <c r="L44" s="8">
        <f t="shared" si="2"/>
        <v>15</v>
      </c>
      <c r="M44" s="8">
        <v>1.25</v>
      </c>
      <c r="N44" s="8">
        <v>0</v>
      </c>
      <c r="O44" s="8">
        <v>0</v>
      </c>
      <c r="P44" s="9">
        <f t="shared" si="3"/>
        <v>1.25</v>
      </c>
      <c r="Q44" s="9">
        <v>140.75</v>
      </c>
      <c r="R44" s="8">
        <f t="shared" si="4"/>
        <v>0.39964476021314382</v>
      </c>
      <c r="S44" s="8">
        <f t="shared" si="5"/>
        <v>15.399644760213144</v>
      </c>
      <c r="T44" s="8">
        <v>30</v>
      </c>
      <c r="U44" s="8">
        <f t="shared" si="6"/>
        <v>0</v>
      </c>
      <c r="V44" s="9">
        <v>30</v>
      </c>
      <c r="W44" s="9">
        <v>78.5</v>
      </c>
      <c r="X44" s="8">
        <f t="shared" si="7"/>
        <v>3.8216560509554141</v>
      </c>
      <c r="Y44" s="8">
        <f t="shared" si="8"/>
        <v>34.538884273804321</v>
      </c>
      <c r="Z44" s="21">
        <v>39</v>
      </c>
      <c r="AA44" s="21">
        <v>42</v>
      </c>
      <c r="AB44" s="22">
        <f t="shared" si="9"/>
        <v>0.9285714285714286</v>
      </c>
    </row>
    <row r="45" spans="1:28" ht="20.100000000000001" customHeight="1">
      <c r="A45" s="12" t="s">
        <v>114</v>
      </c>
      <c r="B45" s="23" t="s">
        <v>115</v>
      </c>
      <c r="C45" s="7" t="s">
        <v>34</v>
      </c>
      <c r="D45" s="7" t="s">
        <v>35</v>
      </c>
      <c r="E45" s="8">
        <v>50</v>
      </c>
      <c r="F45" s="8">
        <f t="shared" si="0"/>
        <v>0.72500000000000142</v>
      </c>
      <c r="G45" s="9">
        <v>50.725000000000001</v>
      </c>
      <c r="H45" s="9">
        <v>99.894999999999996</v>
      </c>
      <c r="I45" s="8">
        <f t="shared" si="1"/>
        <v>15.233495169928425</v>
      </c>
      <c r="J45" s="9">
        <v>91</v>
      </c>
      <c r="K45" s="8">
        <v>93</v>
      </c>
      <c r="L45" s="8">
        <f t="shared" si="2"/>
        <v>14.67741935483871</v>
      </c>
      <c r="M45" s="20">
        <v>0</v>
      </c>
      <c r="N45" s="20">
        <v>0</v>
      </c>
      <c r="O45" s="20">
        <v>0</v>
      </c>
      <c r="P45" s="9">
        <f t="shared" si="3"/>
        <v>0</v>
      </c>
      <c r="Q45" s="9">
        <v>140.75</v>
      </c>
      <c r="R45" s="8">
        <f t="shared" si="4"/>
        <v>0</v>
      </c>
      <c r="S45" s="8">
        <f t="shared" si="5"/>
        <v>14.67741935483871</v>
      </c>
      <c r="T45" s="8">
        <v>30</v>
      </c>
      <c r="U45" s="8">
        <f t="shared" si="6"/>
        <v>0</v>
      </c>
      <c r="V45" s="9">
        <v>30</v>
      </c>
      <c r="W45" s="9">
        <v>78.5</v>
      </c>
      <c r="X45" s="8">
        <f t="shared" si="7"/>
        <v>3.8216560509554141</v>
      </c>
      <c r="Y45" s="8">
        <f t="shared" si="8"/>
        <v>33.732570575722548</v>
      </c>
      <c r="Z45" s="21">
        <v>40</v>
      </c>
      <c r="AA45" s="21">
        <v>42</v>
      </c>
      <c r="AB45" s="22">
        <f t="shared" si="9"/>
        <v>0.95238095238095233</v>
      </c>
    </row>
    <row r="46" spans="1:28" ht="20.100000000000001" customHeight="1">
      <c r="A46" s="5" t="s">
        <v>116</v>
      </c>
      <c r="B46" s="6" t="s">
        <v>117</v>
      </c>
      <c r="C46" s="7" t="s">
        <v>34</v>
      </c>
      <c r="D46" s="7" t="s">
        <v>35</v>
      </c>
      <c r="E46" s="8">
        <v>50</v>
      </c>
      <c r="F46" s="8">
        <f t="shared" si="0"/>
        <v>0.7289999999999992</v>
      </c>
      <c r="G46" s="9">
        <v>50.728999999999999</v>
      </c>
      <c r="H46" s="9">
        <v>99.894999999999996</v>
      </c>
      <c r="I46" s="8">
        <f t="shared" si="1"/>
        <v>15.234696431252814</v>
      </c>
      <c r="J46" s="9">
        <v>89</v>
      </c>
      <c r="K46" s="8">
        <v>93</v>
      </c>
      <c r="L46" s="8">
        <f t="shared" si="2"/>
        <v>14.35483870967742</v>
      </c>
      <c r="M46" s="8">
        <v>0</v>
      </c>
      <c r="N46" s="8">
        <v>0</v>
      </c>
      <c r="O46" s="8">
        <v>0</v>
      </c>
      <c r="P46" s="9">
        <f t="shared" si="3"/>
        <v>0</v>
      </c>
      <c r="Q46" s="9">
        <v>140.75</v>
      </c>
      <c r="R46" s="8">
        <f t="shared" si="4"/>
        <v>0</v>
      </c>
      <c r="S46" s="8">
        <f t="shared" si="5"/>
        <v>14.35483870967742</v>
      </c>
      <c r="T46" s="8">
        <v>30</v>
      </c>
      <c r="U46" s="8">
        <f t="shared" si="6"/>
        <v>0</v>
      </c>
      <c r="V46" s="9">
        <v>30</v>
      </c>
      <c r="W46" s="9">
        <v>78.5</v>
      </c>
      <c r="X46" s="8">
        <f t="shared" si="7"/>
        <v>3.8216560509554141</v>
      </c>
      <c r="Y46" s="8">
        <f t="shared" si="8"/>
        <v>33.411191191885649</v>
      </c>
      <c r="Z46" s="21">
        <v>41</v>
      </c>
      <c r="AA46" s="21">
        <v>42</v>
      </c>
      <c r="AB46" s="22">
        <f t="shared" si="9"/>
        <v>0.97619047619047616</v>
      </c>
    </row>
    <row r="47" spans="1:28" ht="20.100000000000001" customHeight="1">
      <c r="A47" s="5" t="s">
        <v>118</v>
      </c>
      <c r="B47" s="23" t="s">
        <v>119</v>
      </c>
      <c r="C47" s="17" t="s">
        <v>34</v>
      </c>
      <c r="D47" s="7" t="s">
        <v>35</v>
      </c>
      <c r="E47" s="8">
        <v>50</v>
      </c>
      <c r="F47" s="8">
        <f t="shared" si="0"/>
        <v>0.2289999999999992</v>
      </c>
      <c r="G47" s="9">
        <v>50.228999999999999</v>
      </c>
      <c r="H47" s="9">
        <v>99.894999999999996</v>
      </c>
      <c r="I47" s="8">
        <f t="shared" si="1"/>
        <v>15.084538765703991</v>
      </c>
      <c r="J47" s="9">
        <v>89</v>
      </c>
      <c r="K47" s="8">
        <v>93</v>
      </c>
      <c r="L47" s="8">
        <f t="shared" si="2"/>
        <v>14.35483870967742</v>
      </c>
      <c r="M47" s="8">
        <v>0</v>
      </c>
      <c r="N47" s="8">
        <v>0</v>
      </c>
      <c r="O47" s="8">
        <v>0</v>
      </c>
      <c r="P47" s="9">
        <f t="shared" si="3"/>
        <v>0</v>
      </c>
      <c r="Q47" s="9">
        <v>140.75</v>
      </c>
      <c r="R47" s="8">
        <f t="shared" si="4"/>
        <v>0</v>
      </c>
      <c r="S47" s="8">
        <f t="shared" si="5"/>
        <v>14.35483870967742</v>
      </c>
      <c r="T47" s="8">
        <v>30</v>
      </c>
      <c r="U47" s="8">
        <f t="shared" si="6"/>
        <v>0</v>
      </c>
      <c r="V47" s="9">
        <v>30</v>
      </c>
      <c r="W47" s="9">
        <v>78.5</v>
      </c>
      <c r="X47" s="8">
        <f t="shared" si="7"/>
        <v>3.8216560509554141</v>
      </c>
      <c r="Y47" s="8">
        <f t="shared" si="8"/>
        <v>33.261033526336824</v>
      </c>
      <c r="Z47" s="21">
        <v>42</v>
      </c>
      <c r="AA47" s="21">
        <v>42</v>
      </c>
      <c r="AB47" s="22">
        <f t="shared" si="9"/>
        <v>1</v>
      </c>
    </row>
    <row r="48" spans="1:28" ht="61.5" customHeight="1">
      <c r="A48" s="25" t="s">
        <v>120</v>
      </c>
      <c r="B48" s="26"/>
      <c r="C48" s="26"/>
      <c r="D48" s="26"/>
      <c r="E48" s="26"/>
      <c r="F48" s="26"/>
      <c r="G48" s="26"/>
      <c r="H48" s="26"/>
      <c r="I48" s="26"/>
      <c r="J48" s="26"/>
      <c r="K48" s="26"/>
      <c r="L48" s="26"/>
      <c r="M48" s="26"/>
      <c r="N48" s="26"/>
      <c r="O48" s="26"/>
      <c r="P48" s="27"/>
      <c r="Q48" s="26"/>
      <c r="R48" s="26"/>
      <c r="S48" s="26"/>
      <c r="T48" s="26"/>
      <c r="U48" s="26"/>
      <c r="V48" s="26"/>
      <c r="W48" s="26"/>
      <c r="X48" s="26"/>
      <c r="Y48" s="26"/>
      <c r="Z48" s="26"/>
      <c r="AA48" s="26"/>
      <c r="AB48" s="28"/>
    </row>
  </sheetData>
  <sortState xmlns:xlrd2="http://schemas.microsoft.com/office/spreadsheetml/2017/richdata2" ref="A6:AB47">
    <sortCondition descending="1" ref="Y6:Y47"/>
  </sortState>
  <mergeCells count="15">
    <mergeCell ref="A1:AB1"/>
    <mergeCell ref="A2:AB2"/>
    <mergeCell ref="A3:AB3"/>
    <mergeCell ref="E4:I4"/>
    <mergeCell ref="J4:S4"/>
    <mergeCell ref="T4:X4"/>
    <mergeCell ref="A48:AB48"/>
    <mergeCell ref="A4:A5"/>
    <mergeCell ref="B4:B5"/>
    <mergeCell ref="C4:C5"/>
    <mergeCell ref="D4:D5"/>
    <mergeCell ref="Y4:Y5"/>
    <mergeCell ref="Z4:Z5"/>
    <mergeCell ref="AA4:AA5"/>
    <mergeCell ref="AB4:AB5"/>
  </mergeCells>
  <phoneticPr fontId="13" type="noConversion"/>
  <pageMargins left="0.7" right="0.7" top="0.75" bottom="0.75" header="0.3" footer="0.3"/>
  <pageSetup paperSize="9" orientation="portrait" horizontalDpi="1200" verticalDpi="12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phoneticPr fontId="1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sheetData/>
  <phoneticPr fontId="1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Lenovo</cp:lastModifiedBy>
  <dcterms:created xsi:type="dcterms:W3CDTF">2022-09-26T12:00:00Z</dcterms:created>
  <dcterms:modified xsi:type="dcterms:W3CDTF">2022-09-27T02:26:30Z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33DCD691E1F34B3FBDD49608CC4CDD19</vt:lpwstr>
  </property>
  <property fmtid="{D5CDD505-2E9C-101B-9397-08002B2CF9AE}" pid="3" name="KSOProductBuildVer">
    <vt:lpwstr>2052-11.1.0.12358</vt:lpwstr>
  </property>
</Properties>
</file>